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0271" yWindow="1410" windowWidth="19440" windowHeight="12300" activeTab="0"/>
  </bookViews>
  <sheets>
    <sheet name="Timesheet" sheetId="1" r:id="rId1"/>
  </sheets>
  <definedNames>
    <definedName name="_xlnm.Print_Area" localSheetId="0">'Timesheet'!$B$1:$U$109</definedName>
  </definedNames>
  <calcPr calcId="162913"/>
</workbook>
</file>

<file path=xl/sharedStrings.xml><?xml version="1.0" encoding="utf-8"?>
<sst xmlns="http://schemas.openxmlformats.org/spreadsheetml/2006/main" count="166" uniqueCount="101">
  <si>
    <t>Attendance and</t>
  </si>
  <si>
    <t>Leave Time Sheet</t>
  </si>
  <si>
    <t>Leave Codes</t>
  </si>
  <si>
    <t>Administrative</t>
  </si>
  <si>
    <t>ALA</t>
  </si>
  <si>
    <t>Sick-Regular</t>
  </si>
  <si>
    <t>SCK</t>
  </si>
  <si>
    <t>Compensatory</t>
  </si>
  <si>
    <t>COM</t>
  </si>
  <si>
    <t>Sick-Terminal Lump</t>
  </si>
  <si>
    <t>SCL</t>
  </si>
  <si>
    <t>NAME</t>
  </si>
  <si>
    <t>Personal</t>
  </si>
  <si>
    <t>CPA</t>
  </si>
  <si>
    <t>Sick-Terminal Payout</t>
  </si>
  <si>
    <t>SCT</t>
  </si>
  <si>
    <t>PAY PERIOD</t>
  </si>
  <si>
    <t>Holiday</t>
  </si>
  <si>
    <t>HOL</t>
  </si>
  <si>
    <t>Vacation-Regular</t>
  </si>
  <si>
    <t>VAC</t>
  </si>
  <si>
    <t>Military</t>
  </si>
  <si>
    <t>MIL</t>
  </si>
  <si>
    <t>Vacation-Terminal Lump</t>
  </si>
  <si>
    <t>VAL</t>
  </si>
  <si>
    <t>Supervisor Approved</t>
  </si>
  <si>
    <t>SLV</t>
  </si>
  <si>
    <t>Vacation-Terminal Payout</t>
  </si>
  <si>
    <t>VAT</t>
  </si>
  <si>
    <t>Workman's Comp</t>
  </si>
  <si>
    <t>WMC</t>
  </si>
  <si>
    <t>No Earnings</t>
  </si>
  <si>
    <t>NON</t>
  </si>
  <si>
    <t>Week #1</t>
  </si>
  <si>
    <t>WEEK #2</t>
  </si>
  <si>
    <t>Day</t>
  </si>
  <si>
    <t>FRI</t>
  </si>
  <si>
    <t>SAT</t>
  </si>
  <si>
    <t>SUN</t>
  </si>
  <si>
    <t>MON</t>
  </si>
  <si>
    <t>TUE</t>
  </si>
  <si>
    <t>WED</t>
  </si>
  <si>
    <t>THU</t>
  </si>
  <si>
    <t>DATE</t>
  </si>
  <si>
    <t>IN</t>
  </si>
  <si>
    <t>OUT</t>
  </si>
  <si>
    <t>COMMENTS</t>
  </si>
  <si>
    <t>SUMMARY TOTALS</t>
  </si>
  <si>
    <t>TIME WORKED</t>
  </si>
  <si>
    <t>TIME ON LEAVE</t>
  </si>
  <si>
    <t>Regular</t>
  </si>
  <si>
    <t>Employee Signature</t>
  </si>
  <si>
    <t>Supervisor Signature</t>
  </si>
  <si>
    <t>OTHER PAY</t>
  </si>
  <si>
    <t>AMOUNT</t>
  </si>
  <si>
    <t>Start date</t>
  </si>
  <si>
    <t>End date</t>
  </si>
  <si>
    <t>VAC Hours</t>
  </si>
  <si>
    <t>SICK Hours</t>
  </si>
  <si>
    <t>Week 1</t>
  </si>
  <si>
    <t>Week 2</t>
  </si>
  <si>
    <t>Position Control Number</t>
  </si>
  <si>
    <t>Totals</t>
  </si>
  <si>
    <t>Hours Worked</t>
  </si>
  <si>
    <t>Sick</t>
  </si>
  <si>
    <t>Total Recording</t>
  </si>
  <si>
    <t>Type Leave</t>
  </si>
  <si>
    <t>Speedtype</t>
  </si>
  <si>
    <t>Gross Pay</t>
  </si>
  <si>
    <t>Subtotals</t>
  </si>
  <si>
    <t>TYPE OF WORK</t>
  </si>
  <si>
    <t xml:space="preserve">Premium </t>
  </si>
  <si>
    <t>Leave Hrs</t>
  </si>
  <si>
    <t>PLEASE ENTER INTO THE GREEN AREAS ONLY</t>
  </si>
  <si>
    <t>Comp Used</t>
  </si>
  <si>
    <t>Date</t>
  </si>
  <si>
    <t>2nd Leave</t>
  </si>
  <si>
    <t>COMP Used</t>
  </si>
  <si>
    <t>Subtotal</t>
  </si>
  <si>
    <t>Total Leave</t>
  </si>
  <si>
    <t>Total Reg.</t>
  </si>
  <si>
    <t>rate per hr.</t>
  </si>
  <si>
    <t>Employee ID (not SS#)</t>
  </si>
  <si>
    <t>Leave</t>
  </si>
  <si>
    <t>Employee phone number for questions</t>
  </si>
  <si>
    <t>LESSON #</t>
  </si>
  <si>
    <t>NAME OF STUDENT OR EVENT</t>
  </si>
  <si>
    <t>Page 2 of 2</t>
  </si>
  <si>
    <t>Time Sheet</t>
  </si>
  <si>
    <t>WEEK #1 - START TIME</t>
  </si>
  <si>
    <t>WEEK #2 - START TIME</t>
  </si>
  <si>
    <t>STUDENT SIGNATURE</t>
  </si>
  <si>
    <r>
      <t>(</t>
    </r>
    <r>
      <rPr>
        <b/>
        <sz val="11"/>
        <rFont val="Arial"/>
        <family val="2"/>
      </rPr>
      <t xml:space="preserve"> X-PAY - CAN BE OVER MANY TIME PERIODS )</t>
    </r>
  </si>
  <si>
    <t>OTS*</t>
  </si>
  <si>
    <t>*OTS paid at reg rate up to 40 hours/week</t>
  </si>
  <si>
    <t>80 or less</t>
  </si>
  <si>
    <t>jam4/13/17</t>
  </si>
  <si>
    <t>Total</t>
  </si>
  <si>
    <t>TOTAL</t>
  </si>
  <si>
    <t>Supervisor Name (Print)</t>
  </si>
  <si>
    <t>Enter your name, ID number, Position Control Number, and the starting Friday's date of the pay period. (Example 04/14/17).  The other dates and calculations will enter automatically. When entering time, use the military time format of 8:00 (8:00AM) or 17:03 (5:00PM). Be sure to enter an IN and OUT time.  It is not necessary to enter the AM or PM; just the hours.   When complete, please print, sign in ink and turn into your supervisor for approval. Once all signatures are obtained, turn into the School of Music Business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</si>
</sst>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7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Continuous"/>
      <protection hidden="1"/>
    </xf>
    <xf numFmtId="0" fontId="4" fillId="0" borderId="2" xfId="0" applyFont="1" applyBorder="1" applyAlignment="1" applyProtection="1">
      <alignment horizontal="centerContinuous"/>
      <protection hidden="1"/>
    </xf>
    <xf numFmtId="0" fontId="4" fillId="0" borderId="3" xfId="0" applyFont="1" applyBorder="1" applyAlignment="1" applyProtection="1">
      <alignment horizontal="centerContinuous"/>
      <protection hidden="1"/>
    </xf>
    <xf numFmtId="0" fontId="4" fillId="0" borderId="0" xfId="0" applyFont="1" applyProtection="1"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Continuous" vertical="top"/>
      <protection hidden="1"/>
    </xf>
    <xf numFmtId="16" fontId="2" fillId="0" borderId="0" xfId="0" applyNumberFormat="1" applyFont="1" applyBorder="1" applyProtection="1"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5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18" fontId="2" fillId="3" borderId="5" xfId="0" applyNumberFormat="1" applyFont="1" applyFill="1" applyBorder="1" applyProtection="1"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2" fontId="4" fillId="0" borderId="6" xfId="0" applyNumberFormat="1" applyFont="1" applyBorder="1" applyProtection="1">
      <protection hidden="1"/>
    </xf>
    <xf numFmtId="2" fontId="6" fillId="0" borderId="0" xfId="0" applyNumberFormat="1" applyFont="1" applyBorder="1" applyProtection="1">
      <protection hidden="1"/>
    </xf>
    <xf numFmtId="2" fontId="4" fillId="0" borderId="7" xfId="0" applyNumberFormat="1" applyFont="1" applyBorder="1" applyProtection="1">
      <protection hidden="1"/>
    </xf>
    <xf numFmtId="0" fontId="2" fillId="0" borderId="6" xfId="0" applyFont="1" applyBorder="1" applyAlignment="1" applyProtection="1">
      <alignment horizontal="left" wrapText="1"/>
      <protection hidden="1"/>
    </xf>
    <xf numFmtId="43" fontId="2" fillId="3" borderId="6" xfId="18" applyFont="1" applyFill="1" applyBorder="1" applyProtection="1">
      <protection hidden="1" locked="0"/>
    </xf>
    <xf numFmtId="43" fontId="2" fillId="3" borderId="7" xfId="18" applyFont="1" applyFill="1" applyBorder="1" applyProtection="1">
      <protection hidden="1" locked="0"/>
    </xf>
    <xf numFmtId="2" fontId="4" fillId="0" borderId="0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2" fillId="0" borderId="8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Protection="1">
      <protection hidden="1"/>
    </xf>
    <xf numFmtId="0" fontId="2" fillId="0" borderId="10" xfId="0" applyFont="1" applyFill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3" borderId="12" xfId="0" applyFont="1" applyFill="1" applyBorder="1" applyProtection="1">
      <protection hidden="1" locked="0"/>
    </xf>
    <xf numFmtId="14" fontId="2" fillId="3" borderId="12" xfId="0" applyNumberFormat="1" applyFont="1" applyFill="1" applyBorder="1" applyProtection="1">
      <protection hidden="1" locked="0"/>
    </xf>
    <xf numFmtId="0" fontId="2" fillId="3" borderId="0" xfId="0" applyFont="1" applyFill="1" applyBorder="1" applyProtection="1">
      <protection hidden="1" locked="0"/>
    </xf>
    <xf numFmtId="0" fontId="2" fillId="3" borderId="13" xfId="0" applyFont="1" applyFill="1" applyBorder="1" applyProtection="1"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2" fontId="4" fillId="0" borderId="14" xfId="0" applyNumberFormat="1" applyFont="1" applyBorder="1" applyProtection="1">
      <protection hidden="1"/>
    </xf>
    <xf numFmtId="2" fontId="4" fillId="0" borderId="15" xfId="0" applyNumberFormat="1" applyFont="1" applyBorder="1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16" xfId="0" applyNumberFormat="1" applyFont="1" applyBorder="1" applyProtection="1">
      <protection hidden="1"/>
    </xf>
    <xf numFmtId="2" fontId="4" fillId="0" borderId="5" xfId="0" applyNumberFormat="1" applyFont="1" applyBorder="1" applyProtection="1">
      <protection hidden="1"/>
    </xf>
    <xf numFmtId="2" fontId="4" fillId="3" borderId="5" xfId="0" applyNumberFormat="1" applyFont="1" applyFill="1" applyBorder="1" applyProtection="1">
      <protection hidden="1" locked="0"/>
    </xf>
    <xf numFmtId="2" fontId="4" fillId="0" borderId="17" xfId="0" applyNumberFormat="1" applyFont="1" applyBorder="1" applyProtection="1">
      <protection hidden="1"/>
    </xf>
    <xf numFmtId="2" fontId="4" fillId="0" borderId="18" xfId="0" applyNumberFormat="1" applyFont="1" applyBorder="1" applyProtection="1">
      <protection hidden="1"/>
    </xf>
    <xf numFmtId="2" fontId="4" fillId="0" borderId="19" xfId="0" applyNumberFormat="1" applyFont="1" applyBorder="1" applyProtection="1">
      <protection hidden="1"/>
    </xf>
    <xf numFmtId="2" fontId="4" fillId="0" borderId="20" xfId="0" applyNumberFormat="1" applyFont="1" applyBorder="1" applyProtection="1">
      <protection hidden="1"/>
    </xf>
    <xf numFmtId="2" fontId="4" fillId="3" borderId="20" xfId="0" applyNumberFormat="1" applyFont="1" applyFill="1" applyBorder="1" applyProtection="1">
      <protection hidden="1" locked="0"/>
    </xf>
    <xf numFmtId="0" fontId="2" fillId="3" borderId="0" xfId="0" applyFont="1" applyFill="1" applyProtection="1">
      <protection hidden="1"/>
    </xf>
    <xf numFmtId="0" fontId="2" fillId="3" borderId="21" xfId="0" applyFont="1" applyFill="1" applyBorder="1" applyProtection="1">
      <protection hidden="1"/>
    </xf>
    <xf numFmtId="0" fontId="2" fillId="3" borderId="22" xfId="0" applyFont="1" applyFill="1" applyBorder="1" applyProtection="1">
      <protection hidden="1" locked="0"/>
    </xf>
    <xf numFmtId="0" fontId="3" fillId="0" borderId="1" xfId="0" applyFont="1" applyBorder="1" applyProtection="1">
      <protection hidden="1"/>
    </xf>
    <xf numFmtId="0" fontId="2" fillId="3" borderId="0" xfId="0" applyFont="1" applyFill="1" applyBorder="1" applyAlignment="1" applyProtection="1">
      <alignment/>
      <protection hidden="1" locked="0"/>
    </xf>
    <xf numFmtId="0" fontId="2" fillId="3" borderId="12" xfId="0" applyFont="1" applyFill="1" applyBorder="1" applyAlignment="1" applyProtection="1">
      <alignment/>
      <protection hidden="1" locked="0"/>
    </xf>
    <xf numFmtId="0" fontId="2" fillId="3" borderId="23" xfId="0" applyFont="1" applyFill="1" applyBorder="1" applyAlignment="1" applyProtection="1">
      <alignment/>
      <protection hidden="1" locked="0"/>
    </xf>
    <xf numFmtId="0" fontId="2" fillId="0" borderId="11" xfId="0" applyFont="1" applyFill="1" applyBorder="1" applyProtection="1">
      <protection hidden="1"/>
    </xf>
    <xf numFmtId="0" fontId="2" fillId="3" borderId="22" xfId="0" applyFont="1" applyFill="1" applyBorder="1" applyAlignment="1" applyProtection="1">
      <alignment/>
      <protection hidden="1" locked="0"/>
    </xf>
    <xf numFmtId="0" fontId="2" fillId="3" borderId="13" xfId="0" applyFont="1" applyFill="1" applyBorder="1" applyAlignment="1" applyProtection="1">
      <alignment/>
      <protection hidden="1" locked="0"/>
    </xf>
    <xf numFmtId="0" fontId="2" fillId="3" borderId="24" xfId="0" applyFont="1" applyFill="1" applyBorder="1" applyAlignment="1" applyProtection="1">
      <alignment/>
      <protection hidden="1" locked="0"/>
    </xf>
    <xf numFmtId="0" fontId="2" fillId="3" borderId="25" xfId="0" applyFont="1" applyFill="1" applyBorder="1" applyAlignment="1" applyProtection="1">
      <alignment/>
      <protection hidden="1" locked="0"/>
    </xf>
    <xf numFmtId="0" fontId="2" fillId="3" borderId="26" xfId="0" applyFont="1" applyFill="1" applyBorder="1" applyAlignment="1" applyProtection="1">
      <alignment/>
      <protection hidden="1" locked="0"/>
    </xf>
    <xf numFmtId="0" fontId="8" fillId="0" borderId="0" xfId="0" applyFont="1" applyProtection="1">
      <protection hidden="1"/>
    </xf>
    <xf numFmtId="2" fontId="9" fillId="0" borderId="27" xfId="0" applyNumberFormat="1" applyFont="1" applyBorder="1" applyProtection="1">
      <protection hidden="1"/>
    </xf>
    <xf numFmtId="0" fontId="10" fillId="0" borderId="0" xfId="0" applyFont="1" applyProtection="1">
      <protection hidden="1"/>
    </xf>
    <xf numFmtId="2" fontId="10" fillId="0" borderId="0" xfId="0" applyNumberFormat="1" applyFont="1" applyProtection="1">
      <protection hidden="1"/>
    </xf>
    <xf numFmtId="2" fontId="9" fillId="0" borderId="0" xfId="0" applyNumberFormat="1" applyFont="1" applyBorder="1" applyProtection="1">
      <protection hidden="1"/>
    </xf>
    <xf numFmtId="2" fontId="9" fillId="0" borderId="28" xfId="0" applyNumberFormat="1" applyFont="1" applyBorder="1" applyProtection="1">
      <protection hidden="1"/>
    </xf>
    <xf numFmtId="2" fontId="9" fillId="0" borderId="29" xfId="0" applyNumberFormat="1" applyFont="1" applyBorder="1" applyProtection="1">
      <protection hidden="1"/>
    </xf>
    <xf numFmtId="2" fontId="9" fillId="0" borderId="30" xfId="0" applyNumberFormat="1" applyFont="1" applyBorder="1" applyProtection="1">
      <protection hidden="1"/>
    </xf>
    <xf numFmtId="0" fontId="8" fillId="0" borderId="31" xfId="0" applyFont="1" applyBorder="1" applyProtection="1">
      <protection hidden="1"/>
    </xf>
    <xf numFmtId="43" fontId="8" fillId="3" borderId="32" xfId="18" applyFont="1" applyFill="1" applyBorder="1" applyProtection="1">
      <protection locked="0"/>
    </xf>
    <xf numFmtId="14" fontId="4" fillId="0" borderId="33" xfId="20" applyNumberFormat="1" applyFont="1" applyFill="1" applyBorder="1" applyAlignment="1" applyProtection="1">
      <alignment horizontal="left"/>
      <protection hidden="1"/>
    </xf>
    <xf numFmtId="14" fontId="4" fillId="0" borderId="34" xfId="20" applyNumberFormat="1" applyFont="1" applyFill="1" applyBorder="1" applyAlignment="1" applyProtection="1">
      <alignment horizontal="centerContinuous"/>
      <protection hidden="1"/>
    </xf>
    <xf numFmtId="14" fontId="2" fillId="0" borderId="5" xfId="0" applyNumberFormat="1" applyFont="1" applyBorder="1" applyProtection="1">
      <protection hidden="1"/>
    </xf>
    <xf numFmtId="14" fontId="4" fillId="3" borderId="5" xfId="20" applyNumberFormat="1" applyFont="1" applyFill="1" applyBorder="1" applyProtection="1">
      <protection hidden="1" locked="0"/>
    </xf>
    <xf numFmtId="14" fontId="4" fillId="0" borderId="5" xfId="20" applyNumberFormat="1" applyFont="1" applyFill="1" applyBorder="1" applyProtection="1">
      <protection hidden="1"/>
    </xf>
    <xf numFmtId="14" fontId="2" fillId="0" borderId="0" xfId="0" applyNumberFormat="1" applyFont="1" applyFill="1" applyProtection="1">
      <protection hidden="1"/>
    </xf>
    <xf numFmtId="14" fontId="2" fillId="0" borderId="5" xfId="0" applyNumberFormat="1" applyFont="1" applyFill="1" applyBorder="1" applyProtection="1">
      <protection hidden="1"/>
    </xf>
    <xf numFmtId="14" fontId="2" fillId="0" borderId="0" xfId="0" applyNumberFormat="1" applyFont="1" applyProtection="1">
      <protection hidden="1"/>
    </xf>
    <xf numFmtId="0" fontId="4" fillId="0" borderId="28" xfId="0" applyFont="1" applyBorder="1" applyProtection="1">
      <protection hidden="1"/>
    </xf>
    <xf numFmtId="43" fontId="8" fillId="0" borderId="0" xfId="18" applyFont="1" applyProtection="1">
      <protection hidden="1"/>
    </xf>
    <xf numFmtId="44" fontId="2" fillId="0" borderId="27" xfId="16" applyFont="1" applyBorder="1" applyProtection="1">
      <protection hidden="1"/>
    </xf>
    <xf numFmtId="0" fontId="4" fillId="0" borderId="27" xfId="0" applyFont="1" applyBorder="1" applyProtection="1">
      <protection hidden="1"/>
    </xf>
    <xf numFmtId="43" fontId="8" fillId="0" borderId="27" xfId="16" applyNumberFormat="1" applyFont="1" applyBorder="1" applyProtection="1"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29" xfId="0" applyFont="1" applyBorder="1" applyProtection="1">
      <protection hidden="1"/>
    </xf>
    <xf numFmtId="0" fontId="2" fillId="0" borderId="30" xfId="0" applyFont="1" applyBorder="1" applyProtection="1">
      <protection hidden="1"/>
    </xf>
    <xf numFmtId="0" fontId="4" fillId="0" borderId="0" xfId="0" applyFont="1" applyBorder="1" applyAlignment="1" applyProtection="1">
      <alignment/>
      <protection hidden="1"/>
    </xf>
    <xf numFmtId="2" fontId="4" fillId="0" borderId="28" xfId="0" applyNumberFormat="1" applyFont="1" applyBorder="1" applyProtection="1"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2" fontId="4" fillId="0" borderId="32" xfId="0" applyNumberFormat="1" applyFont="1" applyBorder="1" applyProtection="1">
      <protection hidden="1"/>
    </xf>
    <xf numFmtId="2" fontId="4" fillId="3" borderId="5" xfId="0" applyNumberFormat="1" applyFont="1" applyFill="1" applyBorder="1" applyProtection="1">
      <protection locked="0"/>
    </xf>
    <xf numFmtId="2" fontId="4" fillId="3" borderId="20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/>
      <protection hidden="1"/>
    </xf>
    <xf numFmtId="0" fontId="4" fillId="0" borderId="1" xfId="0" applyFont="1" applyBorder="1" applyProtection="1">
      <protection hidden="1"/>
    </xf>
    <xf numFmtId="43" fontId="8" fillId="0" borderId="0" xfId="18" applyFont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43" fontId="2" fillId="0" borderId="0" xfId="18" applyFont="1" applyFill="1" applyBorder="1" applyProtection="1">
      <protection hidden="1"/>
    </xf>
    <xf numFmtId="2" fontId="4" fillId="0" borderId="0" xfId="0" applyNumberFormat="1" applyFont="1" applyFill="1" applyBorder="1" applyProtection="1"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20" fontId="2" fillId="0" borderId="0" xfId="18" applyNumberFormat="1" applyFont="1" applyFill="1" applyBorder="1" applyProtection="1">
      <protection hidden="1"/>
    </xf>
    <xf numFmtId="0" fontId="7" fillId="0" borderId="0" xfId="0" applyFont="1" applyBorder="1" applyProtection="1">
      <protection hidden="1"/>
    </xf>
    <xf numFmtId="0" fontId="9" fillId="0" borderId="1" xfId="0" applyFont="1" applyBorder="1" applyAlignment="1" applyProtection="1">
      <alignment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2" fillId="0" borderId="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Protection="1">
      <protection hidden="1"/>
    </xf>
    <xf numFmtId="0" fontId="0" fillId="4" borderId="6" xfId="0" applyFill="1" applyBorder="1" applyProtection="1">
      <protection hidden="1" locked="0"/>
    </xf>
    <xf numFmtId="0" fontId="0" fillId="4" borderId="6" xfId="0" applyFont="1" applyFill="1" applyBorder="1" applyProtection="1">
      <protection hidden="1" locked="0"/>
    </xf>
    <xf numFmtId="0" fontId="4" fillId="0" borderId="36" xfId="0" applyFont="1" applyBorder="1" applyAlignment="1" applyProtection="1">
      <alignment horizontal="center"/>
      <protection hidden="1"/>
    </xf>
    <xf numFmtId="14" fontId="4" fillId="0" borderId="1" xfId="20" applyNumberFormat="1" applyFont="1" applyFill="1" applyBorder="1" applyProtection="1">
      <protection hidden="1"/>
    </xf>
    <xf numFmtId="0" fontId="0" fillId="4" borderId="39" xfId="0" applyFill="1" applyBorder="1" applyProtection="1">
      <protection hidden="1" locked="0"/>
    </xf>
    <xf numFmtId="2" fontId="12" fillId="0" borderId="0" xfId="0" applyNumberFormat="1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13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3" fillId="0" borderId="0" xfId="0" applyFont="1" applyBorder="1" applyProtection="1">
      <protection hidden="1"/>
    </xf>
    <xf numFmtId="0" fontId="2" fillId="3" borderId="11" xfId="0" applyFont="1" applyFill="1" applyBorder="1" applyAlignment="1" applyProtection="1">
      <alignment horizontal="left" vertical="center" wrapText="1"/>
      <protection hidden="1" locked="0"/>
    </xf>
    <xf numFmtId="0" fontId="2" fillId="3" borderId="9" xfId="0" applyFont="1" applyFill="1" applyBorder="1" applyAlignment="1" applyProtection="1">
      <alignment horizontal="left" vertical="center" wrapText="1"/>
      <protection hidden="1" locked="0"/>
    </xf>
    <xf numFmtId="0" fontId="2" fillId="3" borderId="10" xfId="0" applyFont="1" applyFill="1" applyBorder="1" applyAlignment="1" applyProtection="1">
      <alignment horizontal="left" vertical="center" wrapText="1"/>
      <protection hidden="1" locked="0"/>
    </xf>
    <xf numFmtId="0" fontId="2" fillId="3" borderId="22" xfId="0" applyFont="1" applyFill="1" applyBorder="1" applyAlignment="1" applyProtection="1">
      <alignment horizontal="left" vertical="center" wrapText="1"/>
      <protection hidden="1" locked="0"/>
    </xf>
    <xf numFmtId="0" fontId="2" fillId="3" borderId="0" xfId="0" applyFont="1" applyFill="1" applyBorder="1" applyAlignment="1" applyProtection="1">
      <alignment horizontal="left" vertical="center" wrapText="1"/>
      <protection hidden="1" locked="0"/>
    </xf>
    <xf numFmtId="0" fontId="2" fillId="3" borderId="13" xfId="0" applyFont="1" applyFill="1" applyBorder="1" applyAlignment="1" applyProtection="1">
      <alignment horizontal="left" vertical="center" wrapText="1"/>
      <protection hidden="1" locked="0"/>
    </xf>
    <xf numFmtId="0" fontId="2" fillId="3" borderId="24" xfId="0" applyFont="1" applyFill="1" applyBorder="1" applyAlignment="1" applyProtection="1">
      <alignment horizontal="left" vertical="center" wrapText="1"/>
      <protection hidden="1" locked="0"/>
    </xf>
    <xf numFmtId="0" fontId="2" fillId="3" borderId="25" xfId="0" applyFont="1" applyFill="1" applyBorder="1" applyAlignment="1" applyProtection="1">
      <alignment horizontal="left" vertical="center" wrapText="1"/>
      <protection hidden="1" locked="0"/>
    </xf>
    <xf numFmtId="0" fontId="2" fillId="3" borderId="26" xfId="0" applyFont="1" applyFill="1" applyBorder="1" applyAlignment="1" applyProtection="1">
      <alignment horizontal="left" vertical="center" wrapText="1"/>
      <protection hidden="1" locked="0"/>
    </xf>
    <xf numFmtId="0" fontId="2" fillId="0" borderId="40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6" xfId="0" applyFill="1" applyBorder="1" applyProtection="1">
      <protection hidden="1" locked="0"/>
    </xf>
    <xf numFmtId="0" fontId="0" fillId="0" borderId="6" xfId="0" applyFont="1" applyBorder="1" applyProtection="1">
      <protection hidden="1"/>
    </xf>
    <xf numFmtId="0" fontId="0" fillId="0" borderId="6" xfId="0" applyBorder="1" applyProtection="1"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2" fillId="2" borderId="21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/>
      <protection hidden="1"/>
    </xf>
    <xf numFmtId="0" fontId="9" fillId="0" borderId="33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11" fillId="3" borderId="11" xfId="0" applyFont="1" applyFill="1" applyBorder="1" applyAlignment="1" applyProtection="1">
      <alignment horizontal="center"/>
      <protection hidden="1" locked="0"/>
    </xf>
    <xf numFmtId="0" fontId="2" fillId="3" borderId="9" xfId="0" applyFont="1" applyFill="1" applyBorder="1" applyAlignment="1" applyProtection="1">
      <alignment horizontal="center"/>
      <protection hidden="1" locked="0"/>
    </xf>
    <xf numFmtId="0" fontId="2" fillId="3" borderId="10" xfId="0" applyFont="1" applyFill="1" applyBorder="1" applyAlignment="1" applyProtection="1">
      <alignment horizontal="center"/>
      <protection hidden="1" locked="0"/>
    </xf>
    <xf numFmtId="0" fontId="2" fillId="3" borderId="24" xfId="0" applyFont="1" applyFill="1" applyBorder="1" applyAlignment="1" applyProtection="1">
      <alignment horizontal="center"/>
      <protection hidden="1" locked="0"/>
    </xf>
    <xf numFmtId="0" fontId="2" fillId="3" borderId="25" xfId="0" applyFont="1" applyFill="1" applyBorder="1" applyAlignment="1" applyProtection="1">
      <alignment horizontal="center"/>
      <protection hidden="1" locked="0"/>
    </xf>
    <xf numFmtId="0" fontId="2" fillId="3" borderId="26" xfId="0" applyFont="1" applyFill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left"/>
      <protection hidden="1"/>
    </xf>
    <xf numFmtId="0" fontId="9" fillId="3" borderId="39" xfId="0" applyFont="1" applyFill="1" applyBorder="1" applyAlignment="1" applyProtection="1">
      <alignment horizontal="left"/>
      <protection hidden="1" locked="0"/>
    </xf>
    <xf numFmtId="0" fontId="9" fillId="3" borderId="33" xfId="0" applyFont="1" applyFill="1" applyBorder="1" applyAlignment="1" applyProtection="1">
      <alignment horizontal="left"/>
      <protection hidden="1" locked="0"/>
    </xf>
    <xf numFmtId="0" fontId="9" fillId="3" borderId="7" xfId="0" applyFont="1" applyFill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9" fillId="3" borderId="18" xfId="0" applyFont="1" applyFill="1" applyBorder="1" applyAlignment="1" applyProtection="1">
      <alignment horizontal="left"/>
      <protection hidden="1" locked="0"/>
    </xf>
    <xf numFmtId="0" fontId="9" fillId="3" borderId="42" xfId="0" applyFont="1" applyFill="1" applyBorder="1" applyAlignment="1" applyProtection="1">
      <alignment horizontal="left"/>
      <protection hidden="1" locked="0"/>
    </xf>
    <xf numFmtId="0" fontId="9" fillId="3" borderId="40" xfId="0" applyFont="1" applyFill="1" applyBorder="1" applyAlignment="1" applyProtection="1">
      <alignment horizontal="left"/>
      <protection hidden="1" locked="0"/>
    </xf>
    <xf numFmtId="0" fontId="2" fillId="0" borderId="29" xfId="0" applyFont="1" applyBorder="1" applyAlignment="1" applyProtection="1">
      <alignment horizontal="center"/>
      <protection hidden="1"/>
    </xf>
    <xf numFmtId="49" fontId="5" fillId="3" borderId="39" xfId="0" applyNumberFormat="1" applyFont="1" applyFill="1" applyBorder="1" applyAlignment="1" applyProtection="1">
      <alignment horizontal="center" vertical="top"/>
      <protection hidden="1" locked="0"/>
    </xf>
    <xf numFmtId="49" fontId="5" fillId="3" borderId="43" xfId="0" applyNumberFormat="1" applyFont="1" applyFill="1" applyBorder="1" applyAlignment="1" applyProtection="1">
      <alignment horizontal="center" vertical="top"/>
      <protection hidden="1" locked="0"/>
    </xf>
    <xf numFmtId="49" fontId="5" fillId="3" borderId="7" xfId="0" applyNumberFormat="1" applyFont="1" applyFill="1" applyBorder="1" applyAlignment="1" applyProtection="1">
      <alignment horizontal="center" vertical="top"/>
      <protection hidden="1" locked="0"/>
    </xf>
    <xf numFmtId="0" fontId="9" fillId="0" borderId="39" xfId="0" applyFont="1" applyFill="1" applyBorder="1" applyAlignment="1" applyProtection="1">
      <alignment horizontal="left"/>
      <protection hidden="1" locked="0"/>
    </xf>
    <xf numFmtId="0" fontId="9" fillId="0" borderId="33" xfId="0" applyFont="1" applyFill="1" applyBorder="1" applyAlignment="1" applyProtection="1">
      <alignment horizontal="left"/>
      <protection hidden="1" locked="0"/>
    </xf>
    <xf numFmtId="0" fontId="9" fillId="0" borderId="7" xfId="0" applyFont="1" applyFill="1" applyBorder="1" applyAlignment="1" applyProtection="1">
      <alignment horizontal="left"/>
      <protection hidden="1"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a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104775</xdr:rowOff>
    </xdr:from>
    <xdr:to>
      <xdr:col>3</xdr:col>
      <xdr:colOff>733425</xdr:colOff>
      <xdr:row>3</xdr:row>
      <xdr:rowOff>200025</xdr:rowOff>
    </xdr:to>
    <xdr:pic>
      <xdr:nvPicPr>
        <xdr:cNvPr id="1096" name="Picture 4" descr="MUSIC black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" y="104775"/>
          <a:ext cx="24098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9"/>
  <sheetViews>
    <sheetView showGridLines="0" tabSelected="1" zoomScale="75" zoomScaleNormal="75" zoomScaleSheetLayoutView="50" workbookViewId="0" topLeftCell="A40">
      <selection activeCell="G65" sqref="G65:J70"/>
    </sheetView>
  </sheetViews>
  <sheetFormatPr defaultColWidth="9.140625" defaultRowHeight="19.5" customHeight="1"/>
  <cols>
    <col min="1" max="1" width="9.140625" style="1" customWidth="1"/>
    <col min="2" max="2" width="14.57421875" style="1" customWidth="1"/>
    <col min="3" max="6" width="12.7109375" style="1" customWidth="1"/>
    <col min="7" max="7" width="13.57421875" style="1" customWidth="1"/>
    <col min="8" max="8" width="13.28125" style="1" customWidth="1"/>
    <col min="9" max="11" width="12.7109375" style="1" customWidth="1"/>
    <col min="12" max="12" width="14.57421875" style="1" customWidth="1"/>
    <col min="13" max="19" width="12.7109375" style="1" customWidth="1"/>
    <col min="20" max="20" width="12.57421875" style="1" bestFit="1" customWidth="1"/>
    <col min="21" max="21" width="28.00390625" style="1" customWidth="1"/>
    <col min="22" max="16384" width="9.140625" style="1" customWidth="1"/>
  </cols>
  <sheetData>
    <row r="1" spans="2:19" ht="20.1" customHeight="1">
      <c r="B1" s="167"/>
      <c r="C1" s="167"/>
      <c r="D1" s="167"/>
      <c r="E1" s="162" t="s">
        <v>0</v>
      </c>
      <c r="F1" s="162"/>
      <c r="G1" s="162"/>
      <c r="K1" s="2"/>
      <c r="L1" s="2"/>
      <c r="M1" s="2"/>
      <c r="N1" s="2"/>
      <c r="O1" s="2"/>
      <c r="P1" s="2"/>
      <c r="Q1" s="2"/>
      <c r="R1" s="2"/>
      <c r="S1" s="2"/>
    </row>
    <row r="2" spans="2:7" ht="20.1" customHeight="1">
      <c r="B2" s="167"/>
      <c r="C2" s="167"/>
      <c r="D2" s="167"/>
      <c r="E2" s="162" t="s">
        <v>1</v>
      </c>
      <c r="F2" s="162"/>
      <c r="G2" s="162"/>
    </row>
    <row r="3" spans="2:14" ht="20.1" customHeight="1">
      <c r="B3" s="167"/>
      <c r="C3" s="167"/>
      <c r="D3" s="167"/>
      <c r="K3" s="129"/>
      <c r="L3" s="130"/>
      <c r="M3" s="130"/>
      <c r="N3" s="121"/>
    </row>
    <row r="4" spans="2:18" ht="20.1" customHeight="1">
      <c r="B4" s="168"/>
      <c r="C4" s="168"/>
      <c r="D4" s="168"/>
      <c r="K4" s="120"/>
      <c r="L4" s="121"/>
      <c r="M4" s="131" t="s">
        <v>2</v>
      </c>
      <c r="N4" s="121"/>
      <c r="O4" s="121"/>
      <c r="P4" s="121"/>
      <c r="Q4" s="121"/>
      <c r="R4" s="121"/>
    </row>
    <row r="5" spans="2:18" ht="20.1" customHeight="1">
      <c r="B5" s="107" t="s">
        <v>11</v>
      </c>
      <c r="C5" s="7"/>
      <c r="D5" s="169"/>
      <c r="E5" s="170"/>
      <c r="F5" s="170"/>
      <c r="G5" s="170"/>
      <c r="H5" s="171"/>
      <c r="K5" s="130"/>
      <c r="L5" s="130"/>
      <c r="M5" s="130" t="s">
        <v>3</v>
      </c>
      <c r="N5" s="130"/>
      <c r="O5" s="130" t="s">
        <v>4</v>
      </c>
      <c r="P5" s="130" t="s">
        <v>5</v>
      </c>
      <c r="Q5" s="130"/>
      <c r="R5" s="130" t="s">
        <v>6</v>
      </c>
    </row>
    <row r="6" spans="2:18" ht="20.1" customHeight="1">
      <c r="B6" s="108" t="s">
        <v>82</v>
      </c>
      <c r="C6" s="9"/>
      <c r="D6" s="173"/>
      <c r="E6" s="174"/>
      <c r="F6" s="63" t="s">
        <v>16</v>
      </c>
      <c r="G6" s="83">
        <f>SUM(C16)</f>
        <v>42839</v>
      </c>
      <c r="H6" s="84">
        <f>SUM(G6+13)</f>
        <v>42852</v>
      </c>
      <c r="I6" s="10"/>
      <c r="J6" s="10"/>
      <c r="K6" s="130"/>
      <c r="L6" s="130"/>
      <c r="M6" s="130" t="s">
        <v>7</v>
      </c>
      <c r="N6" s="130"/>
      <c r="O6" s="130" t="s">
        <v>8</v>
      </c>
      <c r="P6" s="130" t="s">
        <v>9</v>
      </c>
      <c r="Q6" s="130"/>
      <c r="R6" s="130" t="s">
        <v>10</v>
      </c>
    </row>
    <row r="7" spans="1:18" ht="20.1" customHeight="1">
      <c r="A7" s="118"/>
      <c r="B7" s="8" t="s">
        <v>61</v>
      </c>
      <c r="C7" s="9"/>
      <c r="D7" s="173"/>
      <c r="E7" s="175"/>
      <c r="F7" s="11"/>
      <c r="G7" s="12"/>
      <c r="H7" s="10"/>
      <c r="I7" s="10"/>
      <c r="J7" s="10"/>
      <c r="K7" s="130"/>
      <c r="L7" s="130"/>
      <c r="M7" s="130" t="s">
        <v>12</v>
      </c>
      <c r="N7" s="130"/>
      <c r="O7" s="130" t="s">
        <v>13</v>
      </c>
      <c r="P7" s="130" t="s">
        <v>14</v>
      </c>
      <c r="Q7" s="130"/>
      <c r="R7" s="130" t="s">
        <v>15</v>
      </c>
    </row>
    <row r="8" spans="2:18" ht="20.1" customHeight="1">
      <c r="B8" s="10"/>
      <c r="C8" s="10"/>
      <c r="D8" s="11"/>
      <c r="E8" s="11"/>
      <c r="F8" s="11"/>
      <c r="G8" s="12"/>
      <c r="H8" s="10"/>
      <c r="I8" s="10"/>
      <c r="J8" s="10"/>
      <c r="K8" s="130"/>
      <c r="L8" s="130"/>
      <c r="M8" s="130" t="s">
        <v>17</v>
      </c>
      <c r="N8" s="130"/>
      <c r="O8" s="130" t="s">
        <v>18</v>
      </c>
      <c r="P8" s="130" t="s">
        <v>19</v>
      </c>
      <c r="Q8" s="130"/>
      <c r="R8" s="130" t="s">
        <v>20</v>
      </c>
    </row>
    <row r="9" spans="2:18" ht="20.1" customHeight="1">
      <c r="B9" s="13"/>
      <c r="C9" s="13"/>
      <c r="D9" s="13"/>
      <c r="E9" s="14" t="s">
        <v>73</v>
      </c>
      <c r="F9" s="13"/>
      <c r="G9" s="13"/>
      <c r="H9" s="13"/>
      <c r="I9" s="13"/>
      <c r="J9" s="10"/>
      <c r="K9" s="130"/>
      <c r="L9" s="130"/>
      <c r="M9" s="130" t="s">
        <v>21</v>
      </c>
      <c r="N9" s="130"/>
      <c r="O9" s="130" t="s">
        <v>22</v>
      </c>
      <c r="P9" s="130" t="s">
        <v>23</v>
      </c>
      <c r="Q9" s="130"/>
      <c r="R9" s="130" t="s">
        <v>24</v>
      </c>
    </row>
    <row r="10" spans="2:18" ht="20.1" customHeight="1">
      <c r="B10" s="149" t="s">
        <v>100</v>
      </c>
      <c r="C10" s="149"/>
      <c r="D10" s="149"/>
      <c r="E10" s="149"/>
      <c r="F10" s="149"/>
      <c r="G10" s="149"/>
      <c r="H10" s="149"/>
      <c r="I10" s="149"/>
      <c r="J10" s="10"/>
      <c r="K10" s="130"/>
      <c r="L10" s="130"/>
      <c r="M10" s="130" t="s">
        <v>25</v>
      </c>
      <c r="N10" s="130"/>
      <c r="O10" s="130" t="s">
        <v>26</v>
      </c>
      <c r="P10" s="130" t="s">
        <v>27</v>
      </c>
      <c r="Q10" s="130"/>
      <c r="R10" s="130" t="s">
        <v>28</v>
      </c>
    </row>
    <row r="11" spans="2:20" ht="20.1" customHeight="1">
      <c r="B11" s="149"/>
      <c r="C11" s="149"/>
      <c r="D11" s="149"/>
      <c r="E11" s="149"/>
      <c r="F11" s="149"/>
      <c r="G11" s="149"/>
      <c r="H11" s="149"/>
      <c r="I11" s="149"/>
      <c r="J11" s="10"/>
      <c r="K11" s="130"/>
      <c r="L11" s="130"/>
      <c r="M11" s="130" t="s">
        <v>29</v>
      </c>
      <c r="N11" s="130"/>
      <c r="O11" s="130" t="s">
        <v>30</v>
      </c>
      <c r="P11" s="130" t="s">
        <v>31</v>
      </c>
      <c r="Q11" s="130"/>
      <c r="R11" s="130" t="s">
        <v>32</v>
      </c>
      <c r="S11" s="130"/>
      <c r="T11" s="130"/>
    </row>
    <row r="12" spans="2:20" ht="20.1" customHeight="1">
      <c r="B12" s="149"/>
      <c r="C12" s="149"/>
      <c r="D12" s="149"/>
      <c r="E12" s="149"/>
      <c r="F12" s="149"/>
      <c r="G12" s="149"/>
      <c r="H12" s="149"/>
      <c r="I12" s="149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</row>
    <row r="13" spans="2:20" ht="20.1" customHeight="1">
      <c r="B13" s="150"/>
      <c r="C13" s="150"/>
      <c r="D13" s="150"/>
      <c r="E13" s="150"/>
      <c r="F13" s="150"/>
      <c r="G13" s="150"/>
      <c r="H13" s="150"/>
      <c r="I13" s="150"/>
      <c r="J13" s="10"/>
      <c r="K13" s="10"/>
      <c r="L13" s="2"/>
      <c r="M13" s="2"/>
      <c r="N13" s="2"/>
      <c r="O13" s="2"/>
      <c r="P13" s="2"/>
      <c r="Q13" s="2"/>
      <c r="R13" s="2"/>
      <c r="S13" s="2"/>
      <c r="T13" s="2"/>
    </row>
    <row r="14" spans="2:19" s="6" customFormat="1" ht="20.1" customHeight="1">
      <c r="B14" s="3" t="s">
        <v>33</v>
      </c>
      <c r="C14" s="4"/>
      <c r="D14" s="4"/>
      <c r="E14" s="4"/>
      <c r="F14" s="4"/>
      <c r="G14" s="4"/>
      <c r="H14" s="4"/>
      <c r="I14" s="5"/>
      <c r="L14" s="3" t="s">
        <v>34</v>
      </c>
      <c r="M14" s="4"/>
      <c r="N14" s="4"/>
      <c r="O14" s="4"/>
      <c r="P14" s="4"/>
      <c r="Q14" s="4"/>
      <c r="R14" s="4"/>
      <c r="S14" s="5"/>
    </row>
    <row r="15" spans="2:19" s="6" customFormat="1" ht="20.1" customHeight="1">
      <c r="B15" s="15" t="s">
        <v>35</v>
      </c>
      <c r="C15" s="16" t="s">
        <v>36</v>
      </c>
      <c r="D15" s="16" t="s">
        <v>37</v>
      </c>
      <c r="E15" s="15" t="s">
        <v>38</v>
      </c>
      <c r="F15" s="15" t="s">
        <v>39</v>
      </c>
      <c r="G15" s="15" t="s">
        <v>40</v>
      </c>
      <c r="H15" s="15" t="s">
        <v>41</v>
      </c>
      <c r="I15" s="15" t="s">
        <v>42</v>
      </c>
      <c r="L15" s="17" t="s">
        <v>35</v>
      </c>
      <c r="M15" s="16" t="s">
        <v>36</v>
      </c>
      <c r="N15" s="16" t="s">
        <v>37</v>
      </c>
      <c r="O15" s="15" t="s">
        <v>38</v>
      </c>
      <c r="P15" s="15" t="s">
        <v>39</v>
      </c>
      <c r="Q15" s="15" t="s">
        <v>40</v>
      </c>
      <c r="R15" s="15" t="s">
        <v>41</v>
      </c>
      <c r="S15" s="15" t="s">
        <v>42</v>
      </c>
    </row>
    <row r="16" spans="2:19" s="90" customFormat="1" ht="20.1" customHeight="1">
      <c r="B16" s="85" t="s">
        <v>43</v>
      </c>
      <c r="C16" s="86">
        <v>42839</v>
      </c>
      <c r="D16" s="87">
        <f>IF(AND(38000&lt;C16,C16&lt;440000),(C16+1),0)</f>
        <v>42840</v>
      </c>
      <c r="E16" s="87">
        <f>SUM(D16+1)</f>
        <v>42841</v>
      </c>
      <c r="F16" s="87">
        <f>SUM(E16+1)</f>
        <v>42842</v>
      </c>
      <c r="G16" s="87">
        <f>SUM(F16+1)</f>
        <v>42843</v>
      </c>
      <c r="H16" s="87">
        <f>SUM(G16+1)</f>
        <v>42844</v>
      </c>
      <c r="I16" s="87">
        <f>SUM(H16+1)</f>
        <v>42845</v>
      </c>
      <c r="J16" s="88"/>
      <c r="K16" s="88"/>
      <c r="L16" s="89" t="s">
        <v>43</v>
      </c>
      <c r="M16" s="87">
        <f>SUM(I16+1)</f>
        <v>42846</v>
      </c>
      <c r="N16" s="87">
        <f aca="true" t="shared" si="0" ref="N16:S16">SUM(M16+1)</f>
        <v>42847</v>
      </c>
      <c r="O16" s="87">
        <f t="shared" si="0"/>
        <v>42848</v>
      </c>
      <c r="P16" s="87">
        <f t="shared" si="0"/>
        <v>42849</v>
      </c>
      <c r="Q16" s="87">
        <f t="shared" si="0"/>
        <v>42850</v>
      </c>
      <c r="R16" s="87">
        <f t="shared" si="0"/>
        <v>42851</v>
      </c>
      <c r="S16" s="87">
        <f t="shared" si="0"/>
        <v>42852</v>
      </c>
    </row>
    <row r="17" spans="2:19" s="20" customFormat="1" ht="20.1" customHeight="1">
      <c r="B17" s="18" t="s">
        <v>44</v>
      </c>
      <c r="C17" s="21"/>
      <c r="D17" s="21"/>
      <c r="E17" s="21"/>
      <c r="F17" s="21"/>
      <c r="G17" s="21"/>
      <c r="H17" s="21"/>
      <c r="I17" s="21"/>
      <c r="L17" s="18" t="s">
        <v>44</v>
      </c>
      <c r="M17" s="21"/>
      <c r="N17" s="21"/>
      <c r="O17" s="21"/>
      <c r="P17" s="21"/>
      <c r="Q17" s="21"/>
      <c r="R17" s="21"/>
      <c r="S17" s="21"/>
    </row>
    <row r="18" spans="2:19" s="20" customFormat="1" ht="20.1" customHeight="1">
      <c r="B18" s="18" t="s">
        <v>45</v>
      </c>
      <c r="C18" s="21"/>
      <c r="D18" s="21"/>
      <c r="E18" s="21"/>
      <c r="F18" s="21"/>
      <c r="G18" s="21"/>
      <c r="H18" s="21"/>
      <c r="I18" s="21"/>
      <c r="L18" s="18" t="s">
        <v>45</v>
      </c>
      <c r="M18" s="21"/>
      <c r="N18" s="21"/>
      <c r="O18" s="21"/>
      <c r="P18" s="21"/>
      <c r="Q18" s="21"/>
      <c r="R18" s="21"/>
      <c r="S18" s="21"/>
    </row>
    <row r="19" spans="2:19" s="20" customFormat="1" ht="20.1" customHeight="1">
      <c r="B19" s="18" t="s">
        <v>44</v>
      </c>
      <c r="C19" s="21"/>
      <c r="D19" s="21"/>
      <c r="E19" s="21"/>
      <c r="F19" s="21"/>
      <c r="G19" s="21"/>
      <c r="H19" s="21"/>
      <c r="I19" s="21"/>
      <c r="L19" s="18" t="s">
        <v>44</v>
      </c>
      <c r="M19" s="21"/>
      <c r="N19" s="21"/>
      <c r="O19" s="21"/>
      <c r="P19" s="21"/>
      <c r="Q19" s="21"/>
      <c r="R19" s="21"/>
      <c r="S19" s="21"/>
    </row>
    <row r="20" spans="2:19" s="20" customFormat="1" ht="20.1" customHeight="1">
      <c r="B20" s="18" t="s">
        <v>45</v>
      </c>
      <c r="C20" s="21"/>
      <c r="D20" s="21"/>
      <c r="E20" s="21"/>
      <c r="F20" s="21"/>
      <c r="G20" s="21"/>
      <c r="H20" s="21"/>
      <c r="I20" s="21"/>
      <c r="L20" s="18" t="s">
        <v>45</v>
      </c>
      <c r="M20" s="21"/>
      <c r="N20" s="21"/>
      <c r="O20" s="21"/>
      <c r="P20" s="21"/>
      <c r="Q20" s="21"/>
      <c r="R20" s="21"/>
      <c r="S20" s="21"/>
    </row>
    <row r="21" spans="2:19" s="20" customFormat="1" ht="20.1" customHeight="1">
      <c r="B21" s="18" t="s">
        <v>44</v>
      </c>
      <c r="C21" s="21"/>
      <c r="D21" s="21"/>
      <c r="E21" s="21"/>
      <c r="F21" s="21"/>
      <c r="G21" s="21"/>
      <c r="H21" s="21"/>
      <c r="I21" s="21"/>
      <c r="L21" s="18" t="s">
        <v>44</v>
      </c>
      <c r="M21" s="21"/>
      <c r="N21" s="21"/>
      <c r="O21" s="21"/>
      <c r="P21" s="21"/>
      <c r="Q21" s="21"/>
      <c r="R21" s="21"/>
      <c r="S21" s="21"/>
    </row>
    <row r="22" spans="2:19" s="20" customFormat="1" ht="20.1" customHeight="1">
      <c r="B22" s="18" t="s">
        <v>45</v>
      </c>
      <c r="C22" s="21"/>
      <c r="D22" s="21"/>
      <c r="E22" s="21"/>
      <c r="F22" s="21"/>
      <c r="G22" s="21"/>
      <c r="H22" s="21"/>
      <c r="I22" s="21"/>
      <c r="L22" s="18" t="s">
        <v>45</v>
      </c>
      <c r="M22" s="21"/>
      <c r="N22" s="21"/>
      <c r="O22" s="21"/>
      <c r="P22" s="21"/>
      <c r="Q22" s="21"/>
      <c r="R22" s="21"/>
      <c r="S22" s="21"/>
    </row>
    <row r="23" spans="10:20" s="20" customFormat="1" ht="20.1" customHeight="1">
      <c r="J23" s="22" t="s">
        <v>59</v>
      </c>
      <c r="T23" s="22" t="s">
        <v>60</v>
      </c>
    </row>
    <row r="24" spans="3:20" s="6" customFormat="1" ht="20.1" customHeight="1">
      <c r="C24" s="23" t="s">
        <v>36</v>
      </c>
      <c r="D24" s="23" t="s">
        <v>37</v>
      </c>
      <c r="E24" s="23" t="s">
        <v>38</v>
      </c>
      <c r="F24" s="23" t="s">
        <v>39</v>
      </c>
      <c r="G24" s="23" t="s">
        <v>40</v>
      </c>
      <c r="H24" s="23" t="s">
        <v>41</v>
      </c>
      <c r="I24" s="23" t="s">
        <v>42</v>
      </c>
      <c r="J24" s="23" t="s">
        <v>62</v>
      </c>
      <c r="K24" s="24"/>
      <c r="M24" s="23" t="s">
        <v>36</v>
      </c>
      <c r="N24" s="23" t="s">
        <v>37</v>
      </c>
      <c r="O24" s="23" t="s">
        <v>38</v>
      </c>
      <c r="P24" s="23" t="s">
        <v>39</v>
      </c>
      <c r="Q24" s="23" t="s">
        <v>40</v>
      </c>
      <c r="R24" s="23" t="s">
        <v>41</v>
      </c>
      <c r="S24" s="23" t="s">
        <v>42</v>
      </c>
      <c r="T24" s="23" t="s">
        <v>62</v>
      </c>
    </row>
    <row r="25" spans="2:21" s="20" customFormat="1" ht="20.1" customHeight="1">
      <c r="B25" s="25" t="s">
        <v>63</v>
      </c>
      <c r="C25" s="26">
        <f aca="true" t="shared" si="1" ref="C25:I25">IF((C18-C17+C20-C19+C22-C21=0),0,(HOUR(C18-C17+C20-C19+C22-C21)+(MINUTE(C18-C17+C20-C19+C22-C21)/60)))</f>
        <v>0</v>
      </c>
      <c r="D25" s="26">
        <f t="shared" si="1"/>
        <v>0</v>
      </c>
      <c r="E25" s="26">
        <f t="shared" si="1"/>
        <v>0</v>
      </c>
      <c r="F25" s="26">
        <f t="shared" si="1"/>
        <v>0</v>
      </c>
      <c r="G25" s="26">
        <f t="shared" si="1"/>
        <v>0</v>
      </c>
      <c r="H25" s="26">
        <f t="shared" si="1"/>
        <v>0</v>
      </c>
      <c r="I25" s="26">
        <f t="shared" si="1"/>
        <v>0</v>
      </c>
      <c r="J25" s="26">
        <f aca="true" t="shared" si="2" ref="J25:J30">C25+D25+E25+F25+G25+H25+I25</f>
        <v>0</v>
      </c>
      <c r="K25" s="27">
        <f>IF(AND(0&lt;J25,J25&lt;140),(J25-37.5),0)</f>
        <v>0</v>
      </c>
      <c r="L25" s="25" t="s">
        <v>63</v>
      </c>
      <c r="M25" s="28">
        <f aca="true" t="shared" si="3" ref="M25:S25">IF((M18-M17+M20-M19+M22-M21=0),0,(HOUR(M18-M17+M20-M19+M22-M21)+(MINUTE(M18-M17+M20-M19+M22-M21)/60)))</f>
        <v>0</v>
      </c>
      <c r="N25" s="26">
        <f t="shared" si="3"/>
        <v>0</v>
      </c>
      <c r="O25" s="26">
        <f t="shared" si="3"/>
        <v>0</v>
      </c>
      <c r="P25" s="26">
        <f t="shared" si="3"/>
        <v>0</v>
      </c>
      <c r="Q25" s="26">
        <f t="shared" si="3"/>
        <v>0</v>
      </c>
      <c r="R25" s="26">
        <f t="shared" si="3"/>
        <v>0</v>
      </c>
      <c r="S25" s="26">
        <f t="shared" si="3"/>
        <v>0</v>
      </c>
      <c r="T25" s="26">
        <f aca="true" t="shared" si="4" ref="T25:T30">M25+N25+O25+P25+Q25+R25+S25</f>
        <v>0</v>
      </c>
      <c r="U25" s="27">
        <f>IF(AND(0&lt;T25,T25&lt;140),(T25-37.5),0)</f>
        <v>0</v>
      </c>
    </row>
    <row r="26" spans="2:21" s="20" customFormat="1" ht="20.1" customHeight="1">
      <c r="B26" s="29" t="s">
        <v>57</v>
      </c>
      <c r="C26" s="30"/>
      <c r="D26" s="30"/>
      <c r="E26" s="30"/>
      <c r="F26" s="30"/>
      <c r="G26" s="30"/>
      <c r="H26" s="30"/>
      <c r="I26" s="30"/>
      <c r="J26" s="26">
        <f t="shared" si="2"/>
        <v>0</v>
      </c>
      <c r="K26" s="27">
        <f>IF(AND(0&lt;K25,K25&lt;40),(K25),0)</f>
        <v>0</v>
      </c>
      <c r="L26" s="29" t="s">
        <v>57</v>
      </c>
      <c r="M26" s="31"/>
      <c r="N26" s="30"/>
      <c r="O26" s="30"/>
      <c r="P26" s="30"/>
      <c r="Q26" s="30"/>
      <c r="R26" s="30"/>
      <c r="S26" s="30"/>
      <c r="T26" s="26">
        <f t="shared" si="4"/>
        <v>0</v>
      </c>
      <c r="U26" s="27">
        <f>IF(AND(0&lt;U25,U25&lt;40),(U25),0)</f>
        <v>0</v>
      </c>
    </row>
    <row r="27" spans="2:20" s="20" customFormat="1" ht="20.1" customHeight="1">
      <c r="B27" s="29" t="s">
        <v>58</v>
      </c>
      <c r="C27" s="30"/>
      <c r="D27" s="30"/>
      <c r="E27" s="30"/>
      <c r="F27" s="30"/>
      <c r="G27" s="30"/>
      <c r="H27" s="30"/>
      <c r="I27" s="30"/>
      <c r="J27" s="26">
        <f t="shared" si="2"/>
        <v>0</v>
      </c>
      <c r="K27" s="32"/>
      <c r="L27" s="29" t="s">
        <v>58</v>
      </c>
      <c r="M27" s="31"/>
      <c r="N27" s="30"/>
      <c r="O27" s="30"/>
      <c r="P27" s="30"/>
      <c r="Q27" s="30"/>
      <c r="R27" s="30"/>
      <c r="S27" s="30"/>
      <c r="T27" s="26">
        <f t="shared" si="4"/>
        <v>0</v>
      </c>
    </row>
    <row r="28" spans="2:20" s="20" customFormat="1" ht="20.1" customHeight="1">
      <c r="B28" s="29" t="s">
        <v>77</v>
      </c>
      <c r="C28" s="30"/>
      <c r="D28" s="30"/>
      <c r="E28" s="30"/>
      <c r="F28" s="30"/>
      <c r="G28" s="30"/>
      <c r="H28" s="30"/>
      <c r="I28" s="30"/>
      <c r="J28" s="26">
        <f t="shared" si="2"/>
        <v>0</v>
      </c>
      <c r="K28" s="32"/>
      <c r="L28" s="29" t="s">
        <v>77</v>
      </c>
      <c r="M28" s="31"/>
      <c r="N28" s="30"/>
      <c r="O28" s="30"/>
      <c r="P28" s="30"/>
      <c r="Q28" s="30"/>
      <c r="R28" s="30"/>
      <c r="S28" s="30"/>
      <c r="T28" s="26">
        <f t="shared" si="4"/>
        <v>0</v>
      </c>
    </row>
    <row r="29" spans="2:20" s="20" customFormat="1" ht="20.1" customHeight="1">
      <c r="B29" s="29" t="s">
        <v>83</v>
      </c>
      <c r="C29" s="30"/>
      <c r="D29" s="30"/>
      <c r="E29" s="30"/>
      <c r="F29" s="30"/>
      <c r="G29" s="30"/>
      <c r="H29" s="30"/>
      <c r="I29" s="30"/>
      <c r="J29" s="26">
        <f t="shared" si="2"/>
        <v>0</v>
      </c>
      <c r="K29" s="32"/>
      <c r="L29" s="29" t="s">
        <v>83</v>
      </c>
      <c r="M29" s="31"/>
      <c r="N29" s="30"/>
      <c r="O29" s="30"/>
      <c r="P29" s="30"/>
      <c r="Q29" s="30"/>
      <c r="R29" s="30"/>
      <c r="S29" s="30"/>
      <c r="T29" s="26">
        <f t="shared" si="4"/>
        <v>0</v>
      </c>
    </row>
    <row r="30" spans="2:20" s="20" customFormat="1" ht="20.1" customHeight="1">
      <c r="B30" s="29" t="s">
        <v>76</v>
      </c>
      <c r="C30" s="30"/>
      <c r="D30" s="30"/>
      <c r="E30" s="30"/>
      <c r="F30" s="30"/>
      <c r="G30" s="30"/>
      <c r="H30" s="30"/>
      <c r="I30" s="30"/>
      <c r="J30" s="26">
        <f t="shared" si="2"/>
        <v>0</v>
      </c>
      <c r="K30" s="32"/>
      <c r="L30" s="29" t="s">
        <v>76</v>
      </c>
      <c r="M30" s="30"/>
      <c r="N30" s="30"/>
      <c r="O30" s="30"/>
      <c r="P30" s="30"/>
      <c r="Q30" s="30"/>
      <c r="R30" s="30"/>
      <c r="S30" s="30"/>
      <c r="T30" s="26">
        <f t="shared" si="4"/>
        <v>0</v>
      </c>
    </row>
    <row r="31" spans="2:20" s="33" customFormat="1" ht="20.1" customHeight="1">
      <c r="B31" s="110"/>
      <c r="C31" s="111"/>
      <c r="D31" s="111"/>
      <c r="E31" s="111"/>
      <c r="F31" s="111"/>
      <c r="G31" s="111"/>
      <c r="H31" s="111"/>
      <c r="I31" s="111"/>
      <c r="J31" s="112"/>
      <c r="K31" s="32"/>
      <c r="L31" s="113"/>
      <c r="M31" s="111"/>
      <c r="N31" s="111"/>
      <c r="O31" s="114"/>
      <c r="P31" s="111"/>
      <c r="Q31" s="111"/>
      <c r="R31" s="111"/>
      <c r="S31" s="111"/>
      <c r="T31" s="32"/>
    </row>
    <row r="32" spans="2:20" s="115" customFormat="1" ht="20.1" customHeight="1">
      <c r="B32" s="115" t="s">
        <v>65</v>
      </c>
      <c r="C32" s="27">
        <f aca="true" t="shared" si="5" ref="C32:J32">SUM(C25:C31)</f>
        <v>0</v>
      </c>
      <c r="D32" s="27">
        <f t="shared" si="5"/>
        <v>0</v>
      </c>
      <c r="E32" s="27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/>
      <c r="L32" s="115" t="s">
        <v>65</v>
      </c>
      <c r="M32" s="27">
        <f aca="true" t="shared" si="6" ref="M32:S32">SUM(M25:M31)</f>
        <v>0</v>
      </c>
      <c r="N32" s="27">
        <f t="shared" si="6"/>
        <v>0</v>
      </c>
      <c r="O32" s="27">
        <f t="shared" si="6"/>
        <v>0</v>
      </c>
      <c r="P32" s="27">
        <f t="shared" si="6"/>
        <v>0</v>
      </c>
      <c r="Q32" s="27">
        <f t="shared" si="6"/>
        <v>0</v>
      </c>
      <c r="R32" s="27">
        <f t="shared" si="6"/>
        <v>0</v>
      </c>
      <c r="S32" s="27">
        <f t="shared" si="6"/>
        <v>0</v>
      </c>
      <c r="T32" s="27">
        <f>SUM(T25:T31)</f>
        <v>0</v>
      </c>
    </row>
    <row r="33" spans="2:20" s="20" customFormat="1" ht="20.1" customHeight="1">
      <c r="B33" s="33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2"/>
      <c r="N33" s="32"/>
      <c r="O33" s="32"/>
      <c r="Q33" s="32"/>
      <c r="R33" s="32"/>
      <c r="S33" s="32"/>
      <c r="T33" s="32"/>
    </row>
    <row r="34" s="20" customFormat="1" ht="20.1" customHeight="1">
      <c r="K34" s="33"/>
    </row>
    <row r="35" spans="2:15" s="20" customFormat="1" ht="20.1" customHeight="1" thickBot="1">
      <c r="B35" s="34" t="s">
        <v>53</v>
      </c>
      <c r="C35" s="128" t="s">
        <v>92</v>
      </c>
      <c r="D35" s="35"/>
      <c r="E35" s="35"/>
      <c r="F35" s="35"/>
      <c r="G35" s="35"/>
      <c r="H35" s="35"/>
      <c r="J35" s="33"/>
      <c r="K35" s="33"/>
      <c r="N35" s="100" t="s">
        <v>47</v>
      </c>
      <c r="O35" s="100"/>
    </row>
    <row r="36" spans="2:20" s="20" customFormat="1" ht="20.1" customHeight="1" thickBot="1">
      <c r="B36" s="36" t="s">
        <v>54</v>
      </c>
      <c r="C36" s="36" t="s">
        <v>55</v>
      </c>
      <c r="D36" s="36" t="s">
        <v>56</v>
      </c>
      <c r="E36" s="37" t="s">
        <v>67</v>
      </c>
      <c r="F36" s="67" t="s">
        <v>70</v>
      </c>
      <c r="G36" s="38"/>
      <c r="H36" s="39"/>
      <c r="J36" s="33"/>
      <c r="K36" s="40"/>
      <c r="L36" s="41" t="s">
        <v>48</v>
      </c>
      <c r="M36" s="41"/>
      <c r="N36" s="101"/>
      <c r="O36" s="98"/>
      <c r="P36" s="172" t="s">
        <v>49</v>
      </c>
      <c r="Q36" s="172"/>
      <c r="R36" s="98"/>
      <c r="S36" s="98"/>
      <c r="T36" s="99"/>
    </row>
    <row r="37" spans="2:20" s="20" customFormat="1" ht="20.1" customHeight="1">
      <c r="B37" s="42"/>
      <c r="C37" s="43"/>
      <c r="D37" s="43"/>
      <c r="E37" s="42"/>
      <c r="F37" s="62"/>
      <c r="G37" s="44"/>
      <c r="H37" s="45"/>
      <c r="J37" s="46"/>
      <c r="K37" s="47" t="s">
        <v>50</v>
      </c>
      <c r="L37" s="141" t="s">
        <v>93</v>
      </c>
      <c r="M37" s="48" t="s">
        <v>71</v>
      </c>
      <c r="N37" s="96" t="s">
        <v>20</v>
      </c>
      <c r="O37" s="97" t="s">
        <v>64</v>
      </c>
      <c r="P37" s="97" t="s">
        <v>72</v>
      </c>
      <c r="Q37" s="97" t="s">
        <v>66</v>
      </c>
      <c r="R37" s="102" t="s">
        <v>76</v>
      </c>
      <c r="S37" s="97" t="s">
        <v>66</v>
      </c>
      <c r="T37" s="103" t="s">
        <v>74</v>
      </c>
    </row>
    <row r="38" spans="2:20" s="20" customFormat="1" ht="20.1" customHeight="1">
      <c r="B38" s="65"/>
      <c r="C38" s="65"/>
      <c r="D38" s="65"/>
      <c r="E38" s="65"/>
      <c r="F38" s="68"/>
      <c r="G38" s="64"/>
      <c r="H38" s="69"/>
      <c r="J38" s="20" t="s">
        <v>59</v>
      </c>
      <c r="K38" s="49">
        <f>IF(AND(-1&lt;J25,J25&lt;37.51),J25,37.5)</f>
        <v>0</v>
      </c>
      <c r="L38" s="50">
        <f>IF(AND(-1&lt;K26,K26&lt;2.5),(K26),2.5)</f>
        <v>0</v>
      </c>
      <c r="M38" s="51">
        <f>IF(AND(2.5&lt;K26,K26&lt;40),(K26-2.5),0)</f>
        <v>0</v>
      </c>
      <c r="N38" s="52">
        <f>SUM(J26)</f>
        <v>0</v>
      </c>
      <c r="O38" s="53">
        <f>SUM(J27)</f>
        <v>0</v>
      </c>
      <c r="P38" s="53">
        <f>SUM(J29)</f>
        <v>0</v>
      </c>
      <c r="Q38" s="54"/>
      <c r="R38" s="51">
        <f>SUM(J30)</f>
        <v>0</v>
      </c>
      <c r="S38" s="105"/>
      <c r="T38" s="26">
        <f>SUM(J28)</f>
        <v>0</v>
      </c>
    </row>
    <row r="39" spans="2:20" s="20" customFormat="1" ht="20.1" customHeight="1" thickBot="1">
      <c r="B39" s="66"/>
      <c r="C39" s="66"/>
      <c r="D39" s="66"/>
      <c r="E39" s="66"/>
      <c r="F39" s="70"/>
      <c r="G39" s="71"/>
      <c r="H39" s="72"/>
      <c r="J39" s="20" t="s">
        <v>60</v>
      </c>
      <c r="K39" s="55">
        <f>IF(AND(-1&lt;T25,T25&lt;37.51),T25,37.5)</f>
        <v>0</v>
      </c>
      <c r="L39" s="50">
        <f>IF(AND(-1&lt;U26,U26&lt;2.5),(U26),2.5)</f>
        <v>0</v>
      </c>
      <c r="M39" s="56">
        <f>IF(AND(2.5&lt;U26,U26&lt;40),(U26-2.5),0)</f>
        <v>0</v>
      </c>
      <c r="N39" s="57">
        <f>SUM(T26)</f>
        <v>0</v>
      </c>
      <c r="O39" s="58">
        <f>SUM(T27)</f>
        <v>0</v>
      </c>
      <c r="P39" s="58">
        <f>SUM(T29)</f>
        <v>0</v>
      </c>
      <c r="Q39" s="59"/>
      <c r="R39" s="56">
        <f>SUM(T30)</f>
        <v>0</v>
      </c>
      <c r="S39" s="106"/>
      <c r="T39" s="104">
        <f>SUM(T28)</f>
        <v>0</v>
      </c>
    </row>
    <row r="40" spans="10:20" s="73" customFormat="1" ht="20.1" customHeight="1" thickBot="1">
      <c r="J40" s="77" t="s">
        <v>69</v>
      </c>
      <c r="K40" s="78">
        <f>SUM(K38:K39)</f>
        <v>0</v>
      </c>
      <c r="L40" s="79">
        <f aca="true" t="shared" si="7" ref="L40:T40">SUM(L38:L39)</f>
        <v>0</v>
      </c>
      <c r="M40" s="80">
        <f t="shared" si="7"/>
        <v>0</v>
      </c>
      <c r="N40" s="78">
        <f t="shared" si="7"/>
        <v>0</v>
      </c>
      <c r="O40" s="79">
        <f t="shared" si="7"/>
        <v>0</v>
      </c>
      <c r="P40" s="79">
        <f t="shared" si="7"/>
        <v>0</v>
      </c>
      <c r="Q40" s="79"/>
      <c r="R40" s="79">
        <f t="shared" si="7"/>
        <v>0</v>
      </c>
      <c r="S40" s="79"/>
      <c r="T40" s="80">
        <f t="shared" si="7"/>
        <v>0</v>
      </c>
    </row>
    <row r="41" spans="10:14" s="73" customFormat="1" ht="20.1" customHeight="1" thickBot="1">
      <c r="J41" s="94" t="s">
        <v>79</v>
      </c>
      <c r="K41" s="74">
        <f>SUM(N40:T40)</f>
        <v>0</v>
      </c>
      <c r="N41" s="76">
        <f>SUM(K40:R40)</f>
        <v>0</v>
      </c>
    </row>
    <row r="42" spans="10:21" s="73" customFormat="1" ht="20.1" customHeight="1" thickBot="1">
      <c r="J42" s="94" t="s">
        <v>80</v>
      </c>
      <c r="K42" s="74">
        <f>SUM(K40:L41)</f>
        <v>0</v>
      </c>
      <c r="L42" s="127" t="s">
        <v>95</v>
      </c>
      <c r="M42" s="75">
        <f>SUM(M40*0.5)</f>
        <v>0</v>
      </c>
      <c r="N42" s="151" t="s">
        <v>46</v>
      </c>
      <c r="O42" s="152"/>
      <c r="P42" s="35"/>
      <c r="Q42" s="35"/>
      <c r="R42" s="35"/>
      <c r="S42" s="35"/>
      <c r="T42" s="35"/>
      <c r="U42" s="35"/>
    </row>
    <row r="43" spans="4:20" s="73" customFormat="1" ht="20.1" customHeight="1" thickBot="1">
      <c r="D43" s="156"/>
      <c r="E43" s="157"/>
      <c r="F43" s="158"/>
      <c r="J43" s="81" t="s">
        <v>81</v>
      </c>
      <c r="K43" s="82"/>
      <c r="L43" s="109"/>
      <c r="M43" s="92">
        <f>SUM(K43*1.5)</f>
        <v>0</v>
      </c>
      <c r="N43" s="132"/>
      <c r="O43" s="133"/>
      <c r="P43" s="133"/>
      <c r="Q43" s="133"/>
      <c r="R43" s="133"/>
      <c r="S43" s="133"/>
      <c r="T43" s="134"/>
    </row>
    <row r="44" spans="4:20" s="20" customFormat="1" ht="20.1" customHeight="1" thickBot="1">
      <c r="D44" s="159"/>
      <c r="E44" s="160"/>
      <c r="F44" s="161"/>
      <c r="J44" s="91" t="s">
        <v>78</v>
      </c>
      <c r="K44" s="95">
        <f>SUM(K42*K43)</f>
        <v>0</v>
      </c>
      <c r="L44" s="48" t="s">
        <v>71</v>
      </c>
      <c r="M44" s="95">
        <f>SUM(M40*M43)</f>
        <v>0</v>
      </c>
      <c r="N44" s="135"/>
      <c r="O44" s="136"/>
      <c r="P44" s="136"/>
      <c r="Q44" s="136"/>
      <c r="R44" s="136"/>
      <c r="S44" s="136"/>
      <c r="T44" s="137"/>
    </row>
    <row r="45" spans="4:20" s="20" customFormat="1" ht="20.1" customHeight="1" thickBot="1">
      <c r="D45" s="20" t="s">
        <v>84</v>
      </c>
      <c r="F45" s="19"/>
      <c r="J45" s="91" t="s">
        <v>68</v>
      </c>
      <c r="K45" s="93">
        <f>SUM(M44,K44)</f>
        <v>0</v>
      </c>
      <c r="N45" s="135"/>
      <c r="O45" s="136"/>
      <c r="P45" s="136"/>
      <c r="Q45" s="136"/>
      <c r="R45" s="136"/>
      <c r="S45" s="136"/>
      <c r="T45" s="137"/>
    </row>
    <row r="46" spans="10:20" s="20" customFormat="1" ht="20.1" customHeight="1">
      <c r="J46" s="35"/>
      <c r="K46" s="35"/>
      <c r="L46" s="35"/>
      <c r="M46" s="35"/>
      <c r="N46" s="135"/>
      <c r="O46" s="136"/>
      <c r="P46" s="136"/>
      <c r="Q46" s="136"/>
      <c r="R46" s="136"/>
      <c r="S46" s="136"/>
      <c r="T46" s="137"/>
    </row>
    <row r="47" spans="11:20" s="20" customFormat="1" ht="20.1" customHeight="1" thickBot="1">
      <c r="K47" s="10" t="s">
        <v>94</v>
      </c>
      <c r="L47" s="35"/>
      <c r="M47" s="35"/>
      <c r="N47" s="138"/>
      <c r="O47" s="139"/>
      <c r="P47" s="139"/>
      <c r="Q47" s="139"/>
      <c r="R47" s="139"/>
      <c r="S47" s="139"/>
      <c r="T47" s="140"/>
    </row>
    <row r="48" s="20" customFormat="1" ht="20.1" customHeight="1"/>
    <row r="49" s="20" customFormat="1" ht="20.1" customHeight="1"/>
    <row r="50" spans="2:20" s="20" customFormat="1" ht="20.1" customHeight="1">
      <c r="B50" s="60"/>
      <c r="C50" s="60"/>
      <c r="D50" s="60"/>
      <c r="E50" s="60"/>
      <c r="F50" s="19"/>
      <c r="G50" s="60"/>
      <c r="H50" s="60"/>
      <c r="J50" s="60"/>
      <c r="K50" s="60"/>
      <c r="L50" s="60"/>
      <c r="M50" s="60"/>
      <c r="N50" s="60"/>
      <c r="O50" s="60"/>
      <c r="P50" s="60"/>
      <c r="Q50" s="60"/>
      <c r="R50" s="19"/>
      <c r="S50" s="60"/>
      <c r="T50" s="60"/>
    </row>
    <row r="51" spans="2:20" s="20" customFormat="1" ht="20.1" customHeight="1">
      <c r="B51" s="60"/>
      <c r="C51" s="60"/>
      <c r="D51" s="60"/>
      <c r="E51" s="60"/>
      <c r="F51" s="19"/>
      <c r="G51" s="60"/>
      <c r="H51" s="60"/>
      <c r="J51" s="60"/>
      <c r="K51" s="60"/>
      <c r="L51" s="60"/>
      <c r="M51" s="60"/>
      <c r="N51" s="60"/>
      <c r="O51" s="60"/>
      <c r="P51" s="60"/>
      <c r="Q51" s="60"/>
      <c r="R51" s="35"/>
      <c r="S51" s="60"/>
      <c r="T51" s="60"/>
    </row>
    <row r="52" spans="2:20" s="20" customFormat="1" ht="20.1" customHeight="1">
      <c r="B52" s="61"/>
      <c r="C52" s="61"/>
      <c r="D52" s="61"/>
      <c r="E52" s="61"/>
      <c r="F52" s="35"/>
      <c r="G52" s="61"/>
      <c r="H52" s="61"/>
      <c r="J52" s="61"/>
      <c r="K52" s="61"/>
      <c r="L52" s="61"/>
      <c r="M52" s="61"/>
      <c r="N52" s="61"/>
      <c r="O52" s="61"/>
      <c r="P52" s="61"/>
      <c r="Q52" s="61"/>
      <c r="R52" s="35"/>
      <c r="S52" s="61"/>
      <c r="T52" s="61"/>
    </row>
    <row r="53" spans="2:19" s="20" customFormat="1" ht="20.1" customHeight="1">
      <c r="B53" s="20" t="s">
        <v>51</v>
      </c>
      <c r="F53" s="19"/>
      <c r="G53" s="20" t="s">
        <v>75</v>
      </c>
      <c r="J53" s="10" t="s">
        <v>99</v>
      </c>
      <c r="K53" s="10"/>
      <c r="L53" s="1"/>
      <c r="M53" s="1"/>
      <c r="N53" s="20" t="s">
        <v>52</v>
      </c>
      <c r="S53" s="20" t="s">
        <v>75</v>
      </c>
    </row>
    <row r="54" spans="10:11" s="20" customFormat="1" ht="20.1" customHeight="1">
      <c r="J54" s="10"/>
      <c r="K54" s="10"/>
    </row>
    <row r="55" ht="20.1" customHeight="1">
      <c r="R55" s="142" t="s">
        <v>96</v>
      </c>
    </row>
    <row r="56" ht="20.1" customHeight="1">
      <c r="R56" s="118"/>
    </row>
    <row r="57" ht="20.1" customHeight="1">
      <c r="R57" s="118"/>
    </row>
    <row r="58" ht="20.1" customHeight="1">
      <c r="R58" s="118"/>
    </row>
    <row r="59" spans="2:8" ht="20.1" customHeight="1">
      <c r="B59" s="107" t="s">
        <v>11</v>
      </c>
      <c r="C59" s="119"/>
      <c r="D59" s="164">
        <f>(D5)</f>
        <v>0</v>
      </c>
      <c r="E59" s="165"/>
      <c r="F59" s="165"/>
      <c r="G59" s="165"/>
      <c r="H59" s="166"/>
    </row>
    <row r="60" spans="5:10" ht="20.1" customHeight="1">
      <c r="E60" s="162" t="s">
        <v>88</v>
      </c>
      <c r="F60" s="162"/>
      <c r="G60" s="162"/>
      <c r="H60" s="163" t="s">
        <v>87</v>
      </c>
      <c r="I60" s="163"/>
      <c r="J60" s="163"/>
    </row>
    <row r="61" spans="7:21" s="73" customFormat="1" ht="20.1" customHeight="1">
      <c r="G61" s="153" t="s">
        <v>89</v>
      </c>
      <c r="H61" s="154"/>
      <c r="I61" s="154"/>
      <c r="J61" s="154"/>
      <c r="K61" s="154"/>
      <c r="L61" s="154"/>
      <c r="M61" s="155"/>
      <c r="N61" s="153" t="s">
        <v>90</v>
      </c>
      <c r="O61" s="154"/>
      <c r="P61" s="154"/>
      <c r="Q61" s="154"/>
      <c r="R61" s="154"/>
      <c r="S61" s="154"/>
      <c r="T61" s="154"/>
      <c r="U61" s="146" t="s">
        <v>91</v>
      </c>
    </row>
    <row r="62" spans="2:21" ht="20.1" customHeight="1">
      <c r="B62" s="153" t="s">
        <v>86</v>
      </c>
      <c r="C62" s="154"/>
      <c r="D62" s="155"/>
      <c r="E62" s="73"/>
      <c r="F62" s="116" t="s">
        <v>85</v>
      </c>
      <c r="G62" s="117" t="s">
        <v>36</v>
      </c>
      <c r="H62" s="117" t="s">
        <v>37</v>
      </c>
      <c r="I62" s="117" t="s">
        <v>38</v>
      </c>
      <c r="J62" s="117" t="s">
        <v>39</v>
      </c>
      <c r="K62" s="117" t="s">
        <v>40</v>
      </c>
      <c r="L62" s="117" t="s">
        <v>41</v>
      </c>
      <c r="M62" s="117" t="s">
        <v>42</v>
      </c>
      <c r="N62" s="16" t="s">
        <v>36</v>
      </c>
      <c r="O62" s="16" t="s">
        <v>37</v>
      </c>
      <c r="P62" s="15" t="s">
        <v>38</v>
      </c>
      <c r="Q62" s="15" t="s">
        <v>39</v>
      </c>
      <c r="R62" s="15" t="s">
        <v>40</v>
      </c>
      <c r="S62" s="15" t="s">
        <v>41</v>
      </c>
      <c r="T62" s="124" t="s">
        <v>42</v>
      </c>
      <c r="U62" s="147"/>
    </row>
    <row r="63" spans="7:21" s="73" customFormat="1" ht="20.1" customHeight="1">
      <c r="G63" s="87">
        <f>SUM(C16)</f>
        <v>42839</v>
      </c>
      <c r="H63" s="87">
        <f aca="true" t="shared" si="8" ref="H63:M63">SUM(D16)</f>
        <v>42840</v>
      </c>
      <c r="I63" s="87">
        <f t="shared" si="8"/>
        <v>42841</v>
      </c>
      <c r="J63" s="87">
        <f t="shared" si="8"/>
        <v>42842</v>
      </c>
      <c r="K63" s="87">
        <f t="shared" si="8"/>
        <v>42843</v>
      </c>
      <c r="L63" s="87">
        <f t="shared" si="8"/>
        <v>42844</v>
      </c>
      <c r="M63" s="87">
        <f t="shared" si="8"/>
        <v>42845</v>
      </c>
      <c r="N63" s="87">
        <f>SUM(M16)</f>
        <v>42846</v>
      </c>
      <c r="O63" s="87">
        <f aca="true" t="shared" si="9" ref="O63:T63">SUM(N16)</f>
        <v>42847</v>
      </c>
      <c r="P63" s="87">
        <f t="shared" si="9"/>
        <v>42848</v>
      </c>
      <c r="Q63" s="87">
        <f t="shared" si="9"/>
        <v>42849</v>
      </c>
      <c r="R63" s="87">
        <f t="shared" si="9"/>
        <v>42850</v>
      </c>
      <c r="S63" s="87">
        <f t="shared" si="9"/>
        <v>42851</v>
      </c>
      <c r="T63" s="125">
        <f t="shared" si="9"/>
        <v>42852</v>
      </c>
      <c r="U63" s="148"/>
    </row>
    <row r="64" spans="2:21" ht="20.1" customHeight="1">
      <c r="B64" s="164"/>
      <c r="C64" s="165"/>
      <c r="D64" s="165"/>
      <c r="E64" s="166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6"/>
      <c r="U64" s="122"/>
    </row>
    <row r="65" spans="2:21" ht="20.1" customHeight="1">
      <c r="B65" s="164"/>
      <c r="C65" s="165"/>
      <c r="D65" s="165"/>
      <c r="E65" s="166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6"/>
      <c r="U65" s="122"/>
    </row>
    <row r="66" spans="2:21" ht="20.1" customHeight="1">
      <c r="B66" s="164"/>
      <c r="C66" s="165"/>
      <c r="D66" s="165"/>
      <c r="E66" s="166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6"/>
      <c r="U66" s="122"/>
    </row>
    <row r="67" spans="2:21" ht="20.1" customHeight="1">
      <c r="B67" s="164"/>
      <c r="C67" s="165"/>
      <c r="D67" s="165"/>
      <c r="E67" s="166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6"/>
      <c r="U67" s="122"/>
    </row>
    <row r="68" spans="2:21" ht="20.1" customHeight="1">
      <c r="B68" s="164"/>
      <c r="C68" s="165"/>
      <c r="D68" s="165"/>
      <c r="E68" s="166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6"/>
      <c r="U68" s="122"/>
    </row>
    <row r="69" spans="2:21" ht="20.1" customHeight="1">
      <c r="B69" s="164"/>
      <c r="C69" s="165"/>
      <c r="D69" s="165"/>
      <c r="E69" s="166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6"/>
      <c r="U69" s="122"/>
    </row>
    <row r="70" spans="2:21" ht="20.1" customHeight="1">
      <c r="B70" s="164"/>
      <c r="C70" s="165"/>
      <c r="D70" s="165"/>
      <c r="E70" s="166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6"/>
      <c r="U70" s="122"/>
    </row>
    <row r="71" spans="2:21" ht="20.1" customHeight="1">
      <c r="B71" s="164"/>
      <c r="C71" s="165"/>
      <c r="D71" s="165"/>
      <c r="E71" s="166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6"/>
      <c r="U71" s="122"/>
    </row>
    <row r="72" spans="2:21" ht="20.1" customHeight="1">
      <c r="B72" s="164"/>
      <c r="C72" s="165"/>
      <c r="D72" s="165"/>
      <c r="E72" s="166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6"/>
      <c r="U72" s="122"/>
    </row>
    <row r="73" spans="2:21" ht="20.1" customHeight="1">
      <c r="B73" s="164"/>
      <c r="C73" s="165"/>
      <c r="D73" s="165"/>
      <c r="E73" s="166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6"/>
      <c r="U73" s="122"/>
    </row>
    <row r="74" spans="2:21" ht="20.1" customHeight="1">
      <c r="B74" s="164"/>
      <c r="C74" s="165"/>
      <c r="D74" s="165"/>
      <c r="E74" s="166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6"/>
      <c r="U74" s="122"/>
    </row>
    <row r="75" spans="2:21" ht="20.1" customHeight="1">
      <c r="B75" s="164"/>
      <c r="C75" s="165"/>
      <c r="D75" s="165"/>
      <c r="E75" s="166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6"/>
      <c r="U75" s="122"/>
    </row>
    <row r="76" spans="2:21" ht="20.1" customHeight="1">
      <c r="B76" s="164"/>
      <c r="C76" s="165"/>
      <c r="D76" s="165"/>
      <c r="E76" s="166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6"/>
      <c r="U76" s="122"/>
    </row>
    <row r="77" spans="2:21" ht="20.1" customHeight="1">
      <c r="B77" s="164"/>
      <c r="C77" s="165"/>
      <c r="D77" s="165"/>
      <c r="E77" s="166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3"/>
      <c r="Q77" s="122"/>
      <c r="R77" s="122"/>
      <c r="S77" s="122"/>
      <c r="T77" s="126"/>
      <c r="U77" s="122"/>
    </row>
    <row r="78" spans="2:21" ht="20.1" customHeight="1">
      <c r="B78" s="164"/>
      <c r="C78" s="165"/>
      <c r="D78" s="165"/>
      <c r="E78" s="166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6"/>
      <c r="U78" s="122"/>
    </row>
    <row r="79" spans="2:21" ht="20.1" customHeight="1">
      <c r="B79" s="164"/>
      <c r="C79" s="165"/>
      <c r="D79" s="165"/>
      <c r="E79" s="166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6"/>
      <c r="U79" s="122"/>
    </row>
    <row r="80" spans="2:21" ht="20.1" customHeight="1">
      <c r="B80" s="164"/>
      <c r="C80" s="165"/>
      <c r="D80" s="165"/>
      <c r="E80" s="166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6"/>
      <c r="U80" s="122"/>
    </row>
    <row r="81" spans="2:21" ht="20.1" customHeight="1">
      <c r="B81" s="164"/>
      <c r="C81" s="165"/>
      <c r="D81" s="165"/>
      <c r="E81" s="166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6"/>
      <c r="U81" s="122"/>
    </row>
    <row r="82" spans="2:21" ht="20.1" customHeight="1">
      <c r="B82" s="164"/>
      <c r="C82" s="165"/>
      <c r="D82" s="165"/>
      <c r="E82" s="166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6"/>
      <c r="U82" s="122"/>
    </row>
    <row r="83" spans="2:21" ht="20.1" customHeight="1">
      <c r="B83" s="164"/>
      <c r="C83" s="165"/>
      <c r="D83" s="165"/>
      <c r="E83" s="166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6"/>
      <c r="U83" s="122"/>
    </row>
    <row r="84" spans="2:21" ht="20.1" customHeight="1">
      <c r="B84" s="164"/>
      <c r="C84" s="165"/>
      <c r="D84" s="165"/>
      <c r="E84" s="166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6"/>
      <c r="U84" s="122"/>
    </row>
    <row r="85" spans="2:21" ht="20.1" customHeight="1">
      <c r="B85" s="164"/>
      <c r="C85" s="165"/>
      <c r="D85" s="165"/>
      <c r="E85" s="166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6"/>
      <c r="U85" s="122"/>
    </row>
    <row r="86" spans="2:21" ht="20.1" customHeight="1">
      <c r="B86" s="164"/>
      <c r="C86" s="165"/>
      <c r="D86" s="165"/>
      <c r="E86" s="166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6"/>
      <c r="U86" s="122"/>
    </row>
    <row r="87" spans="2:21" ht="20.1" customHeight="1">
      <c r="B87" s="164"/>
      <c r="C87" s="165"/>
      <c r="D87" s="165"/>
      <c r="E87" s="166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6"/>
      <c r="U87" s="122"/>
    </row>
    <row r="88" spans="2:21" ht="20.1" customHeight="1">
      <c r="B88" s="164"/>
      <c r="C88" s="165"/>
      <c r="D88" s="165"/>
      <c r="E88" s="166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6"/>
      <c r="U88" s="122"/>
    </row>
    <row r="89" spans="2:21" ht="20.1" customHeight="1">
      <c r="B89" s="164"/>
      <c r="C89" s="165"/>
      <c r="D89" s="165"/>
      <c r="E89" s="166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6"/>
      <c r="U89" s="122"/>
    </row>
    <row r="90" spans="2:21" ht="20.1" customHeight="1">
      <c r="B90" s="164"/>
      <c r="C90" s="165"/>
      <c r="D90" s="165"/>
      <c r="E90" s="166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6"/>
      <c r="U90" s="122"/>
    </row>
    <row r="91" spans="2:21" ht="20.1" customHeight="1">
      <c r="B91" s="164"/>
      <c r="C91" s="165"/>
      <c r="D91" s="165"/>
      <c r="E91" s="166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6"/>
      <c r="U91" s="122"/>
    </row>
    <row r="92" spans="2:21" ht="20.1" customHeight="1">
      <c r="B92" s="164"/>
      <c r="C92" s="165"/>
      <c r="D92" s="165"/>
      <c r="E92" s="166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6"/>
      <c r="U92" s="122"/>
    </row>
    <row r="93" spans="2:21" ht="20.1" customHeight="1">
      <c r="B93" s="164"/>
      <c r="C93" s="165"/>
      <c r="D93" s="165"/>
      <c r="E93" s="166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6"/>
      <c r="U93" s="122"/>
    </row>
    <row r="94" spans="2:21" ht="20.1" customHeight="1">
      <c r="B94" s="164"/>
      <c r="C94" s="165"/>
      <c r="D94" s="165"/>
      <c r="E94" s="166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6"/>
      <c r="U94" s="122"/>
    </row>
    <row r="95" spans="2:21" ht="20.1" customHeight="1">
      <c r="B95" s="164"/>
      <c r="C95" s="165"/>
      <c r="D95" s="165"/>
      <c r="E95" s="166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6"/>
      <c r="U95" s="122"/>
    </row>
    <row r="96" spans="2:21" ht="20.1" customHeight="1">
      <c r="B96" s="164"/>
      <c r="C96" s="165"/>
      <c r="D96" s="165"/>
      <c r="E96" s="166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6"/>
      <c r="U96" s="122"/>
    </row>
    <row r="97" spans="2:21" ht="20.1" customHeight="1">
      <c r="B97" s="164"/>
      <c r="C97" s="165"/>
      <c r="D97" s="165"/>
      <c r="E97" s="166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6"/>
      <c r="U97" s="122"/>
    </row>
    <row r="98" spans="2:21" ht="20.1" customHeight="1">
      <c r="B98" s="164"/>
      <c r="C98" s="165"/>
      <c r="D98" s="165"/>
      <c r="E98" s="166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6"/>
      <c r="U98" s="122"/>
    </row>
    <row r="99" spans="2:21" ht="20.1" customHeight="1">
      <c r="B99" s="164"/>
      <c r="C99" s="165"/>
      <c r="D99" s="165"/>
      <c r="E99" s="166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6"/>
      <c r="U99" s="122"/>
    </row>
    <row r="100" spans="2:21" ht="20.1" customHeight="1">
      <c r="B100" s="164"/>
      <c r="C100" s="165"/>
      <c r="D100" s="165"/>
      <c r="E100" s="166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6"/>
      <c r="U100" s="122"/>
    </row>
    <row r="101" spans="2:21" ht="20.1" customHeight="1">
      <c r="B101" s="164"/>
      <c r="C101" s="165"/>
      <c r="D101" s="165"/>
      <c r="E101" s="166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6"/>
      <c r="U101" s="122"/>
    </row>
    <row r="102" spans="2:21" ht="20.1" customHeight="1">
      <c r="B102" s="164"/>
      <c r="C102" s="165"/>
      <c r="D102" s="165"/>
      <c r="E102" s="166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6"/>
      <c r="U102" s="122"/>
    </row>
    <row r="103" spans="2:21" ht="20.1" customHeight="1">
      <c r="B103" s="164"/>
      <c r="C103" s="165"/>
      <c r="D103" s="165"/>
      <c r="E103" s="166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6"/>
      <c r="U103" s="122"/>
    </row>
    <row r="104" spans="2:21" ht="20.1" customHeight="1">
      <c r="B104" s="164"/>
      <c r="C104" s="165"/>
      <c r="D104" s="165"/>
      <c r="E104" s="166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6"/>
      <c r="U104" s="122"/>
    </row>
    <row r="105" spans="2:21" ht="20.1" customHeight="1">
      <c r="B105" s="164"/>
      <c r="C105" s="165"/>
      <c r="D105" s="165"/>
      <c r="E105" s="166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6"/>
      <c r="U105" s="122"/>
    </row>
    <row r="106" spans="2:21" ht="20.1" customHeight="1">
      <c r="B106" s="176" t="s">
        <v>98</v>
      </c>
      <c r="C106" s="177"/>
      <c r="D106" s="177"/>
      <c r="E106" s="178"/>
      <c r="F106" s="143"/>
      <c r="G106" s="143">
        <f aca="true" t="shared" si="10" ref="G106:T106">SUM(G64:G105)</f>
        <v>0</v>
      </c>
      <c r="H106" s="143">
        <f t="shared" si="10"/>
        <v>0</v>
      </c>
      <c r="I106" s="143">
        <f t="shared" si="10"/>
        <v>0</v>
      </c>
      <c r="J106" s="143">
        <f t="shared" si="10"/>
        <v>0</v>
      </c>
      <c r="K106" s="143">
        <f t="shared" si="10"/>
        <v>0</v>
      </c>
      <c r="L106" s="143">
        <f t="shared" si="10"/>
        <v>0</v>
      </c>
      <c r="M106" s="143">
        <f t="shared" si="10"/>
        <v>0</v>
      </c>
      <c r="N106" s="143">
        <f t="shared" si="10"/>
        <v>0</v>
      </c>
      <c r="O106" s="143">
        <f t="shared" si="10"/>
        <v>0</v>
      </c>
      <c r="P106" s="143">
        <f t="shared" si="10"/>
        <v>0</v>
      </c>
      <c r="Q106" s="143">
        <f t="shared" si="10"/>
        <v>0</v>
      </c>
      <c r="R106" s="143">
        <f t="shared" si="10"/>
        <v>0</v>
      </c>
      <c r="S106" s="143">
        <f t="shared" si="10"/>
        <v>0</v>
      </c>
      <c r="T106" s="143">
        <f t="shared" si="10"/>
        <v>0</v>
      </c>
      <c r="U106" s="143"/>
    </row>
    <row r="107" spans="6:18" ht="20.1" customHeight="1">
      <c r="F107" s="144" t="s">
        <v>59</v>
      </c>
      <c r="G107" s="145">
        <f>SUM(G106:M106)</f>
        <v>0</v>
      </c>
      <c r="R107" s="1" t="str">
        <f>(R55)</f>
        <v>jam4/13/17</v>
      </c>
    </row>
    <row r="108" spans="6:7" ht="20.1" customHeight="1">
      <c r="F108" s="144" t="s">
        <v>60</v>
      </c>
      <c r="G108" s="145">
        <f>SUM(N106:T106)</f>
        <v>0</v>
      </c>
    </row>
    <row r="109" spans="6:7" ht="20.1" customHeight="1">
      <c r="F109" s="144" t="s">
        <v>97</v>
      </c>
      <c r="G109" s="145">
        <f>SUM(G107:G108)</f>
        <v>0</v>
      </c>
    </row>
  </sheetData>
  <sheetProtection algorithmName="SHA-512" hashValue="komyoHFbVWsY06oOb4P5btphKwTkqjTs82IcagM3waDwhj1lkKWgrBfWiEHMIPuZGqe9hARSzYOCSGGqNy4roA==" saltValue="o0AyTgF2DQdkejLxNW4p0Q==" spinCount="100000" sheet="1" objects="1" scenarios="1" selectLockedCells="1"/>
  <mergeCells count="60">
    <mergeCell ref="B105:E105"/>
    <mergeCell ref="B106:E106"/>
    <mergeCell ref="B101:E101"/>
    <mergeCell ref="B97:E97"/>
    <mergeCell ref="B98:E98"/>
    <mergeCell ref="B99:E99"/>
    <mergeCell ref="B100:E100"/>
    <mergeCell ref="B102:E102"/>
    <mergeCell ref="B103:E103"/>
    <mergeCell ref="B93:E93"/>
    <mergeCell ref="B94:E94"/>
    <mergeCell ref="B95:E95"/>
    <mergeCell ref="B96:E96"/>
    <mergeCell ref="B104:E104"/>
    <mergeCell ref="B88:E88"/>
    <mergeCell ref="B89:E89"/>
    <mergeCell ref="B90:E90"/>
    <mergeCell ref="B91:E91"/>
    <mergeCell ref="B92:E92"/>
    <mergeCell ref="B85:E85"/>
    <mergeCell ref="B86:E86"/>
    <mergeCell ref="B87:E87"/>
    <mergeCell ref="B84:E84"/>
    <mergeCell ref="B79:E79"/>
    <mergeCell ref="B80:E80"/>
    <mergeCell ref="B81:E81"/>
    <mergeCell ref="B82:E82"/>
    <mergeCell ref="B83:E83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65:E65"/>
    <mergeCell ref="B66:E66"/>
    <mergeCell ref="B64:E64"/>
    <mergeCell ref="B67:E67"/>
    <mergeCell ref="B68:E68"/>
    <mergeCell ref="E1:G1"/>
    <mergeCell ref="B1:D4"/>
    <mergeCell ref="D5:H5"/>
    <mergeCell ref="P36:Q36"/>
    <mergeCell ref="D6:E6"/>
    <mergeCell ref="E2:G2"/>
    <mergeCell ref="D7:E7"/>
    <mergeCell ref="U61:U63"/>
    <mergeCell ref="B10:I13"/>
    <mergeCell ref="N42:O42"/>
    <mergeCell ref="B62:D62"/>
    <mergeCell ref="G61:M61"/>
    <mergeCell ref="D43:F44"/>
    <mergeCell ref="N61:T61"/>
    <mergeCell ref="E60:G60"/>
    <mergeCell ref="H60:J60"/>
    <mergeCell ref="D59:H59"/>
  </mergeCells>
  <printOptions/>
  <pageMargins left="0.36" right="0" top="0.53" bottom="0.5" header="0.5" footer="0.5"/>
  <pageSetup fitToHeight="2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Louisville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bbciss01</dc:creator>
  <cp:keywords/>
  <dc:description/>
  <cp:lastModifiedBy>Mullaney,Jill Ann</cp:lastModifiedBy>
  <cp:lastPrinted>2017-04-13T16:44:10Z</cp:lastPrinted>
  <dcterms:created xsi:type="dcterms:W3CDTF">2004-06-25T16:02:33Z</dcterms:created>
  <dcterms:modified xsi:type="dcterms:W3CDTF">2017-04-13T17:13:33Z</dcterms:modified>
  <cp:category/>
  <cp:version/>
  <cp:contentType/>
  <cp:contentStatus/>
</cp:coreProperties>
</file>