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ardmaillouisville-my.sharepoint.com/personal/eawill09_louisville_edu/Documents/Desktop/"/>
    </mc:Choice>
  </mc:AlternateContent>
  <xr:revisionPtr revIDLastSave="2" documentId="8_{8B8840C3-54EF-4A80-B5CC-45835F91EE77}" xr6:coauthVersionLast="47" xr6:coauthVersionMax="47" xr10:uidLastSave="{C2FA5624-E359-4F23-98BF-89F662C87A96}"/>
  <bookViews>
    <workbookView xWindow="-120" yWindow="-120" windowWidth="29040" windowHeight="15720" xr2:uid="{75C4FBB6-A3DE-4065-9533-2718125AF5CA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1" i="1" l="1"/>
  <c r="H31" i="1"/>
  <c r="F21" i="1"/>
  <c r="F19" i="1"/>
  <c r="J38" i="1"/>
  <c r="J39" i="1"/>
  <c r="J40" i="1"/>
  <c r="J41" i="1"/>
  <c r="J42" i="1"/>
  <c r="J43" i="1"/>
  <c r="J44" i="1"/>
  <c r="J46" i="1" s="1"/>
  <c r="J45" i="1"/>
  <c r="J37" i="1"/>
  <c r="G15" i="1"/>
  <c r="G14" i="1"/>
  <c r="G13" i="1"/>
  <c r="F20" i="1" l="1"/>
  <c r="F18" i="1"/>
  <c r="F17" i="1"/>
  <c r="F15" i="1"/>
  <c r="F14" i="1"/>
  <c r="F13" i="1"/>
  <c r="D31" i="1"/>
  <c r="E18" i="1"/>
  <c r="E17" i="1"/>
  <c r="G17" i="1" s="1"/>
  <c r="E16" i="1"/>
  <c r="G16" i="1" s="1"/>
  <c r="G30" i="1"/>
  <c r="G29" i="1"/>
  <c r="G28" i="1"/>
  <c r="G27" i="1"/>
  <c r="G26" i="1"/>
  <c r="G25" i="1"/>
  <c r="G24" i="1"/>
  <c r="G23" i="1"/>
  <c r="G22" i="1"/>
  <c r="G21" i="1"/>
  <c r="G20" i="1"/>
  <c r="G19" i="1"/>
  <c r="F16" i="1" l="1"/>
  <c r="E31" i="1"/>
  <c r="G18" i="1"/>
  <c r="G31" i="1" l="1"/>
  <c r="F27" i="1"/>
  <c r="F22" i="1"/>
  <c r="F29" i="1"/>
  <c r="F26" i="1"/>
  <c r="F23" i="1"/>
  <c r="F24" i="1"/>
  <c r="F25" i="1"/>
  <c r="F30" i="1"/>
  <c r="F28" i="1"/>
</calcChain>
</file>

<file path=xl/sharedStrings.xml><?xml version="1.0" encoding="utf-8"?>
<sst xmlns="http://schemas.openxmlformats.org/spreadsheetml/2006/main" count="111" uniqueCount="82">
  <si>
    <t>Promotion and Tenure Salary Worksheet</t>
  </si>
  <si>
    <t>Fund Source Description</t>
  </si>
  <si>
    <t>Amount</t>
  </si>
  <si>
    <t>Amount After Promotion</t>
  </si>
  <si>
    <t>Benchmark Data*</t>
  </si>
  <si>
    <t>Median benchmark comparison:</t>
  </si>
  <si>
    <t>Benchmark position title:</t>
  </si>
  <si>
    <t>Benchmark source:</t>
  </si>
  <si>
    <t>Year of benchmark data:</t>
  </si>
  <si>
    <t>Benchmark data number of incumbents:</t>
  </si>
  <si>
    <t>*Benchmark data should be from institutions as similar as possible to UofL (e.g., R1, public, doctoral granting)</t>
  </si>
  <si>
    <t>Base</t>
  </si>
  <si>
    <t>P0028</t>
  </si>
  <si>
    <t>01231</t>
  </si>
  <si>
    <t>Academic Program Support</t>
  </si>
  <si>
    <t>General Funds</t>
  </si>
  <si>
    <t>Tenure Supplement</t>
  </si>
  <si>
    <t>C2713</t>
  </si>
  <si>
    <t>Total</t>
  </si>
  <si>
    <t>E1234</t>
  </si>
  <si>
    <t>G4567</t>
  </si>
  <si>
    <t>Endowment</t>
  </si>
  <si>
    <t>Gift</t>
  </si>
  <si>
    <t xml:space="preserve">SCHOOL OF MEDICINE ONLY:  Does the faculty member receive additional salary from University of Louisville Physicians, Norton Children's </t>
  </si>
  <si>
    <t xml:space="preserve">  Medical Group or other outside entity connected to the faculty member's practice?</t>
  </si>
  <si>
    <t>SOM question</t>
  </si>
  <si>
    <t>Yes</t>
  </si>
  <si>
    <t>No</t>
  </si>
  <si>
    <t>Compensation Type</t>
  </si>
  <si>
    <t>Academic/Administrator Leadership (Amount)</t>
  </si>
  <si>
    <t>Academic/Administrator Leadership (Percent)</t>
  </si>
  <si>
    <t>Distinguished University Scholar</t>
  </si>
  <si>
    <t>University Scholar</t>
  </si>
  <si>
    <t>Endowed Chair</t>
  </si>
  <si>
    <t>Research Incentive</t>
  </si>
  <si>
    <t>Faculty Retention</t>
  </si>
  <si>
    <t>Service Center</t>
  </si>
  <si>
    <t>Grant</t>
  </si>
  <si>
    <t>Cost share</t>
  </si>
  <si>
    <t>RIF/IRIG</t>
  </si>
  <si>
    <t>Grant Residual Funds</t>
  </si>
  <si>
    <t>Faculty Startup</t>
  </si>
  <si>
    <t>Clinical Funds/Medicaid Revenue</t>
  </si>
  <si>
    <t>Other</t>
  </si>
  <si>
    <t>Program Number(s) - List on separate lines if multiple sources are used for a compensation component</t>
  </si>
  <si>
    <t>P0062</t>
  </si>
  <si>
    <t>YTD Expense of the Program</t>
  </si>
  <si>
    <t>Current Balance of the Program</t>
  </si>
  <si>
    <t>Appointment Type</t>
  </si>
  <si>
    <t>Appointment Type:</t>
  </si>
  <si>
    <t>Effective Date:</t>
  </si>
  <si>
    <t>Action:</t>
  </si>
  <si>
    <t>9 months</t>
  </si>
  <si>
    <t>10 months</t>
  </si>
  <si>
    <t>11 months</t>
  </si>
  <si>
    <t>12 months</t>
  </si>
  <si>
    <t>Faculty Member's Name:</t>
  </si>
  <si>
    <t>Dept/Unit:</t>
  </si>
  <si>
    <t>Notes</t>
  </si>
  <si>
    <t>Action</t>
  </si>
  <si>
    <t>Promotion</t>
  </si>
  <si>
    <t>Tenure</t>
  </si>
  <si>
    <t>Salary Increase</t>
  </si>
  <si>
    <t>% Increase</t>
  </si>
  <si>
    <t xml:space="preserve">Notes: </t>
  </si>
  <si>
    <t>Fund source Restrictions: If any funds have limitations (e.g., restricted endowment use, grand end dates), please specify in the notes column</t>
  </si>
  <si>
    <t>Example of how to list on separate lines if multiple sources are used</t>
  </si>
  <si>
    <t>Compensation &amp; Funding Breakdown:</t>
  </si>
  <si>
    <t>GB123456</t>
  </si>
  <si>
    <t>Promotion &amp; Tenure</t>
  </si>
  <si>
    <t>Recommended Rank:</t>
  </si>
  <si>
    <r>
      <t>YR 1 Grant</t>
    </r>
    <r>
      <rPr>
        <sz val="11"/>
        <rFont val="Aptos Narrow"/>
        <family val="2"/>
        <scheme val="minor"/>
      </rPr>
      <t xml:space="preserve"> ends on </t>
    </r>
    <r>
      <rPr>
        <b/>
        <sz val="11"/>
        <rFont val="Aptos Narrow"/>
        <family val="2"/>
        <scheme val="minor"/>
      </rPr>
      <t>2/28/25</t>
    </r>
    <r>
      <rPr>
        <sz val="11"/>
        <rFont val="Aptos Narrow"/>
        <family val="2"/>
        <scheme val="minor"/>
      </rPr>
      <t xml:space="preserve">. Funding will be shifted to </t>
    </r>
    <r>
      <rPr>
        <b/>
        <sz val="11"/>
        <rFont val="Aptos Narrow"/>
        <family val="2"/>
        <scheme val="minor"/>
      </rPr>
      <t>P0028</t>
    </r>
    <r>
      <rPr>
        <sz val="11"/>
        <rFont val="Aptos Narrow"/>
        <family val="2"/>
        <scheme val="minor"/>
      </rPr>
      <t xml:space="preserve"> thereafter.</t>
    </r>
  </si>
  <si>
    <t>Rank</t>
  </si>
  <si>
    <t>Assistant Professor Term</t>
  </si>
  <si>
    <t>Assistant Professor (Tenure/Tenure Track)</t>
  </si>
  <si>
    <t>Associate Professor (Tenure/Tenure Track)</t>
  </si>
  <si>
    <t>Associate Professor Term</t>
  </si>
  <si>
    <t>Professor (Tenure/Tenure Track)</t>
  </si>
  <si>
    <t>Professor Term</t>
  </si>
  <si>
    <t>Date of Form Completion:</t>
  </si>
  <si>
    <t>Salary component totals: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</si>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</sst>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mm/dd/yy;@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b/>
      <sz val="16"/>
      <name val="Aptos Narrow"/>
      <family val="2"/>
      <scheme val="minor"/>
    </font>
    <font>
      <sz val="1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 wrapText="1"/>
    </xf>
    <xf numFmtId="0" fontId="3" fillId="0" borderId="0" xfId="0" applyFont="1" applyAlignment="1">
      <alignment wrapText="1"/>
    </xf>
    <xf numFmtId="49" fontId="5" fillId="0" borderId="0" xfId="0" applyNumberFormat="1" applyFont="1" applyAlignment="1">
      <alignment horizontal="center"/>
    </xf>
    <xf numFmtId="164" fontId="5" fillId="0" borderId="0" xfId="1" applyNumberFormat="1" applyFont="1"/>
    <xf numFmtId="9" fontId="5" fillId="0" borderId="0" xfId="2" applyFont="1"/>
    <xf numFmtId="0" fontId="5" fillId="0" borderId="2" xfId="0" applyFont="1" applyBorder="1" applyAlignment="1">
      <alignment wrapText="1"/>
    </xf>
    <xf numFmtId="164" fontId="5" fillId="0" borderId="0" xfId="1" applyNumberFormat="1" applyFont="1" applyFill="1"/>
    <xf numFmtId="164" fontId="5" fillId="0" borderId="1" xfId="1" applyNumberFormat="1" applyFont="1" applyBorder="1"/>
    <xf numFmtId="49" fontId="3" fillId="2" borderId="0" xfId="0" applyNumberFormat="1" applyFont="1" applyFill="1"/>
    <xf numFmtId="0" fontId="3" fillId="2" borderId="0" xfId="0" applyFont="1" applyFill="1"/>
    <xf numFmtId="164" fontId="3" fillId="0" borderId="0" xfId="1" applyNumberFormat="1" applyFont="1"/>
    <xf numFmtId="164" fontId="3" fillId="0" borderId="2" xfId="1" applyNumberFormat="1" applyFont="1" applyBorder="1"/>
    <xf numFmtId="49" fontId="5" fillId="0" borderId="0" xfId="0" applyNumberFormat="1" applyFont="1"/>
    <xf numFmtId="0" fontId="3" fillId="0" borderId="1" xfId="0" applyFont="1" applyBorder="1"/>
    <xf numFmtId="165" fontId="0" fillId="0" borderId="0" xfId="0" applyNumberFormat="1"/>
    <xf numFmtId="0" fontId="3" fillId="0" borderId="0" xfId="0" applyFont="1" applyAlignment="1">
      <alignment horizontal="center" wrapText="1"/>
    </xf>
    <xf numFmtId="0" fontId="3" fillId="3" borderId="0" xfId="0" applyFont="1" applyFill="1"/>
    <xf numFmtId="0" fontId="5" fillId="3" borderId="0" xfId="0" applyFont="1" applyFill="1"/>
    <xf numFmtId="0" fontId="5" fillId="3" borderId="0" xfId="0" applyFont="1" applyFill="1" applyAlignment="1">
      <alignment wrapText="1"/>
    </xf>
    <xf numFmtId="0" fontId="0" fillId="3" borderId="0" xfId="0" applyFill="1"/>
    <xf numFmtId="164" fontId="5" fillId="3" borderId="0" xfId="1" applyNumberFormat="1" applyFont="1" applyFill="1"/>
    <xf numFmtId="164" fontId="5" fillId="3" borderId="0" xfId="1" applyNumberFormat="1" applyFont="1" applyFill="1" applyAlignment="1">
      <alignment wrapText="1"/>
    </xf>
    <xf numFmtId="9" fontId="3" fillId="0" borderId="1" xfId="2" applyFont="1" applyBorder="1" applyAlignment="1">
      <alignment horizontal="center" wrapText="1"/>
    </xf>
    <xf numFmtId="9" fontId="0" fillId="0" borderId="0" xfId="2" applyFont="1"/>
    <xf numFmtId="9" fontId="3" fillId="0" borderId="2" xfId="2" applyFont="1" applyBorder="1"/>
    <xf numFmtId="9" fontId="5" fillId="0" borderId="0" xfId="2" applyFont="1" applyFill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3BEB12-74E8-41AD-A055-4FAFF621C79C}">
  <sheetPr>
    <pageSetUpPr fitToPage="1"/>
  </sheetPr>
  <dimension ref="A1:J46"/>
  <sheetViews>
    <sheetView tabSelected="1" workbookViewId="0">
      <selection activeCell="H24" sqref="H24"/>
    </sheetView>
  </sheetViews>
  <sheetFormatPr defaultRowHeight="15" x14ac:dyDescent="0.25"/>
  <cols>
    <col min="1" max="1" width="36.5703125" style="4" customWidth="1"/>
    <col min="2" max="2" width="30.28515625" style="4" customWidth="1"/>
    <col min="3" max="3" width="30.85546875" style="4" bestFit="1" customWidth="1"/>
    <col min="4" max="4" width="9.140625" style="4"/>
    <col min="5" max="5" width="14.42578125" style="4" customWidth="1"/>
    <col min="6" max="6" width="14.42578125" style="13" customWidth="1"/>
    <col min="7" max="7" width="13.85546875" style="4" customWidth="1"/>
    <col min="8" max="8" width="14.42578125" style="4" customWidth="1"/>
    <col min="9" max="9" width="19.140625" style="4" customWidth="1"/>
    <col min="10" max="10" width="32.140625" style="5" customWidth="1"/>
  </cols>
  <sheetData>
    <row r="1" spans="1:10" ht="21" x14ac:dyDescent="0.35">
      <c r="A1" s="3" t="s">
        <v>0</v>
      </c>
    </row>
    <row r="3" spans="1:10" x14ac:dyDescent="0.25">
      <c r="A3" s="2" t="s">
        <v>56</v>
      </c>
    </row>
    <row r="4" spans="1:10" x14ac:dyDescent="0.25">
      <c r="A4" s="2" t="s">
        <v>57</v>
      </c>
    </row>
    <row r="5" spans="1:10" x14ac:dyDescent="0.25">
      <c r="A5" s="2" t="s">
        <v>70</v>
      </c>
    </row>
    <row r="6" spans="1:10" x14ac:dyDescent="0.25">
      <c r="A6" s="2" t="s">
        <v>51</v>
      </c>
    </row>
    <row r="7" spans="1:10" x14ac:dyDescent="0.25">
      <c r="A7" s="2" t="s">
        <v>50</v>
      </c>
    </row>
    <row r="8" spans="1:10" x14ac:dyDescent="0.25">
      <c r="A8" s="2" t="s">
        <v>49</v>
      </c>
    </row>
    <row r="9" spans="1:10" x14ac:dyDescent="0.25">
      <c r="A9" s="2" t="s">
        <v>79</v>
      </c>
      <c r="B9" s="23"/>
    </row>
    <row r="10" spans="1:10" x14ac:dyDescent="0.25">
      <c r="A10" s="2"/>
    </row>
    <row r="11" spans="1:10" x14ac:dyDescent="0.25">
      <c r="A11" s="2" t="s">
        <v>67</v>
      </c>
    </row>
    <row r="12" spans="1:10" ht="63" customHeight="1" x14ac:dyDescent="0.25">
      <c r="A12" s="6" t="s">
        <v>28</v>
      </c>
      <c r="B12" s="7" t="s">
        <v>44</v>
      </c>
      <c r="C12" s="8" t="s">
        <v>1</v>
      </c>
      <c r="D12" s="6" t="s">
        <v>2</v>
      </c>
      <c r="E12" s="9" t="s">
        <v>62</v>
      </c>
      <c r="F12" s="31" t="s">
        <v>63</v>
      </c>
      <c r="G12" s="9" t="s">
        <v>3</v>
      </c>
      <c r="H12" s="9" t="s">
        <v>46</v>
      </c>
      <c r="I12" s="9" t="s">
        <v>47</v>
      </c>
      <c r="J12" s="24" t="s">
        <v>58</v>
      </c>
    </row>
    <row r="13" spans="1:10" x14ac:dyDescent="0.25">
      <c r="A13" s="4" t="s">
        <v>11</v>
      </c>
      <c r="B13" s="11" t="s">
        <v>12</v>
      </c>
      <c r="C13" s="4" t="s">
        <v>14</v>
      </c>
      <c r="D13" s="12">
        <v>50000</v>
      </c>
      <c r="E13" s="12">
        <v>5000</v>
      </c>
      <c r="F13" s="13">
        <f>E13/D13</f>
        <v>0.1</v>
      </c>
      <c r="G13" s="12">
        <f t="shared" ref="G13:G15" si="0">SUM(D13:E13)</f>
        <v>55000</v>
      </c>
      <c r="H13" s="12"/>
      <c r="J13" s="14"/>
    </row>
    <row r="14" spans="1:10" ht="30" x14ac:dyDescent="0.25">
      <c r="A14" s="4" t="s">
        <v>11</v>
      </c>
      <c r="B14" s="11" t="s">
        <v>45</v>
      </c>
      <c r="C14" s="4" t="s">
        <v>14</v>
      </c>
      <c r="D14" s="12">
        <v>10000</v>
      </c>
      <c r="E14" s="12">
        <v>1000</v>
      </c>
      <c r="F14" s="13">
        <f t="shared" ref="F14:F20" si="1">E14/D14</f>
        <v>0.1</v>
      </c>
      <c r="G14" s="12">
        <f t="shared" si="0"/>
        <v>11000</v>
      </c>
      <c r="H14" s="12"/>
      <c r="J14" s="5" t="s">
        <v>66</v>
      </c>
    </row>
    <row r="15" spans="1:10" ht="45" x14ac:dyDescent="0.25">
      <c r="A15" s="4" t="s">
        <v>11</v>
      </c>
      <c r="B15" s="11" t="s">
        <v>68</v>
      </c>
      <c r="C15" s="4" t="s">
        <v>37</v>
      </c>
      <c r="D15" s="12">
        <v>10000</v>
      </c>
      <c r="E15" s="12">
        <v>1000</v>
      </c>
      <c r="F15" s="13">
        <f t="shared" si="1"/>
        <v>0.1</v>
      </c>
      <c r="G15" s="12">
        <f t="shared" si="0"/>
        <v>11000</v>
      </c>
      <c r="H15" s="12"/>
      <c r="J15" s="10" t="s">
        <v>71</v>
      </c>
    </row>
    <row r="16" spans="1:10" x14ac:dyDescent="0.25">
      <c r="A16" s="4" t="s">
        <v>11</v>
      </c>
      <c r="B16" s="11" t="s">
        <v>13</v>
      </c>
      <c r="C16" s="4" t="s">
        <v>15</v>
      </c>
      <c r="D16" s="12">
        <v>30000</v>
      </c>
      <c r="E16" s="12">
        <f t="shared" ref="E16:E18" si="2">D16*0.1</f>
        <v>3000</v>
      </c>
      <c r="F16" s="13">
        <f t="shared" si="1"/>
        <v>0.1</v>
      </c>
      <c r="G16" s="15">
        <f t="shared" ref="G16:G30" si="3">SUM(D16:E16)</f>
        <v>33000</v>
      </c>
      <c r="H16" s="12"/>
    </row>
    <row r="17" spans="1:10" x14ac:dyDescent="0.25">
      <c r="A17" s="4" t="s">
        <v>16</v>
      </c>
      <c r="B17" s="11" t="s">
        <v>17</v>
      </c>
      <c r="C17" s="4" t="s">
        <v>42</v>
      </c>
      <c r="D17" s="12">
        <v>15000</v>
      </c>
      <c r="E17" s="12">
        <f t="shared" si="2"/>
        <v>1500</v>
      </c>
      <c r="F17" s="13">
        <f t="shared" si="1"/>
        <v>0.1</v>
      </c>
      <c r="G17" s="12">
        <f t="shared" si="3"/>
        <v>16500</v>
      </c>
      <c r="H17" s="12"/>
    </row>
    <row r="18" spans="1:10" x14ac:dyDescent="0.25">
      <c r="A18" s="4" t="s">
        <v>16</v>
      </c>
      <c r="B18" s="11" t="s">
        <v>13</v>
      </c>
      <c r="C18" s="4" t="s">
        <v>15</v>
      </c>
      <c r="D18" s="12">
        <v>18333</v>
      </c>
      <c r="E18" s="12">
        <f t="shared" si="2"/>
        <v>1833.3000000000002</v>
      </c>
      <c r="F18" s="13">
        <f t="shared" si="1"/>
        <v>0.1</v>
      </c>
      <c r="G18" s="12">
        <f t="shared" si="3"/>
        <v>20166.3</v>
      </c>
      <c r="H18" s="12"/>
    </row>
    <row r="19" spans="1:10" x14ac:dyDescent="0.25">
      <c r="A19" s="4" t="s">
        <v>33</v>
      </c>
      <c r="B19" s="11" t="s">
        <v>19</v>
      </c>
      <c r="C19" s="4" t="s">
        <v>21</v>
      </c>
      <c r="D19" s="12">
        <v>10000</v>
      </c>
      <c r="E19" s="12">
        <v>0</v>
      </c>
      <c r="F19" s="13">
        <f>E19/D19</f>
        <v>0</v>
      </c>
      <c r="G19" s="12">
        <f t="shared" si="3"/>
        <v>10000</v>
      </c>
      <c r="H19" s="12"/>
    </row>
    <row r="20" spans="1:10" x14ac:dyDescent="0.25">
      <c r="A20" s="4" t="s">
        <v>33</v>
      </c>
      <c r="B20" s="11" t="s">
        <v>20</v>
      </c>
      <c r="C20" s="4" t="s">
        <v>22</v>
      </c>
      <c r="D20" s="12">
        <v>10000</v>
      </c>
      <c r="E20" s="12">
        <v>0</v>
      </c>
      <c r="F20" s="13">
        <f t="shared" si="1"/>
        <v>0</v>
      </c>
      <c r="G20" s="12">
        <f t="shared" si="3"/>
        <v>10000</v>
      </c>
      <c r="H20" s="12"/>
    </row>
    <row r="21" spans="1:10" x14ac:dyDescent="0.25">
      <c r="B21" s="11"/>
      <c r="D21" s="12"/>
      <c r="E21" s="12"/>
      <c r="F21" s="32" t="str">
        <f>IFERROR(E21/D21, "")</f>
        <v/>
      </c>
      <c r="G21" s="12">
        <f t="shared" si="3"/>
        <v>0</v>
      </c>
      <c r="H21" s="12"/>
    </row>
    <row r="22" spans="1:10" x14ac:dyDescent="0.25">
      <c r="B22" s="11"/>
      <c r="D22" s="12"/>
      <c r="E22" s="12"/>
      <c r="F22" s="32">
        <f t="shared" ref="F22:F30" ca="1" si="4">IFERROR(E22/F22, "")</f>
        <v>0</v>
      </c>
      <c r="G22" s="12">
        <f t="shared" si="3"/>
        <v>0</v>
      </c>
      <c r="H22" s="12"/>
    </row>
    <row r="23" spans="1:10" x14ac:dyDescent="0.25">
      <c r="B23" s="11"/>
      <c r="D23" s="12"/>
      <c r="E23" s="12"/>
      <c r="F23" s="32">
        <f t="shared" ca="1" si="4"/>
        <v>0</v>
      </c>
      <c r="G23" s="12">
        <f t="shared" si="3"/>
        <v>0</v>
      </c>
      <c r="H23" s="12"/>
    </row>
    <row r="24" spans="1:10" x14ac:dyDescent="0.25">
      <c r="B24" s="11"/>
      <c r="D24" s="12"/>
      <c r="E24" s="12"/>
      <c r="F24" s="32">
        <f t="shared" ca="1" si="4"/>
        <v>0</v>
      </c>
      <c r="G24" s="12">
        <f t="shared" si="3"/>
        <v>0</v>
      </c>
      <c r="H24" s="12"/>
    </row>
    <row r="25" spans="1:10" x14ac:dyDescent="0.25">
      <c r="B25" s="11"/>
      <c r="D25" s="12"/>
      <c r="E25" s="12"/>
      <c r="F25" s="32">
        <f t="shared" ca="1" si="4"/>
        <v>0</v>
      </c>
      <c r="G25" s="12">
        <f t="shared" si="3"/>
        <v>0</v>
      </c>
      <c r="H25" s="12"/>
    </row>
    <row r="26" spans="1:10" x14ac:dyDescent="0.25">
      <c r="B26" s="11"/>
      <c r="D26" s="12"/>
      <c r="E26" s="12"/>
      <c r="F26" s="32">
        <f t="shared" ca="1" si="4"/>
        <v>0</v>
      </c>
      <c r="G26" s="12">
        <f t="shared" si="3"/>
        <v>0</v>
      </c>
      <c r="H26" s="12"/>
    </row>
    <row r="27" spans="1:10" x14ac:dyDescent="0.25">
      <c r="B27" s="11"/>
      <c r="D27" s="12"/>
      <c r="E27" s="12"/>
      <c r="F27" s="32">
        <f t="shared" ca="1" si="4"/>
        <v>0</v>
      </c>
      <c r="G27" s="12">
        <f t="shared" si="3"/>
        <v>0</v>
      </c>
      <c r="H27" s="12"/>
    </row>
    <row r="28" spans="1:10" x14ac:dyDescent="0.25">
      <c r="B28" s="11"/>
      <c r="D28" s="12"/>
      <c r="E28" s="12"/>
      <c r="F28" s="32">
        <f t="shared" ca="1" si="4"/>
        <v>0</v>
      </c>
      <c r="G28" s="12">
        <f t="shared" si="3"/>
        <v>0</v>
      </c>
      <c r="H28" s="12"/>
    </row>
    <row r="29" spans="1:10" x14ac:dyDescent="0.25">
      <c r="B29" s="11"/>
      <c r="D29" s="12"/>
      <c r="E29" s="12"/>
      <c r="F29" s="32">
        <f t="shared" ca="1" si="4"/>
        <v>0</v>
      </c>
      <c r="G29" s="12">
        <f t="shared" si="3"/>
        <v>0</v>
      </c>
      <c r="H29" s="12"/>
    </row>
    <row r="30" spans="1:10" x14ac:dyDescent="0.25">
      <c r="B30" s="11"/>
      <c r="D30" s="16"/>
      <c r="E30" s="16"/>
      <c r="F30" s="32">
        <f t="shared" ca="1" si="4"/>
        <v>0</v>
      </c>
      <c r="G30" s="16">
        <f t="shared" si="3"/>
        <v>0</v>
      </c>
      <c r="H30" s="16"/>
    </row>
    <row r="31" spans="1:10" x14ac:dyDescent="0.25">
      <c r="A31" s="2" t="s">
        <v>18</v>
      </c>
      <c r="B31" s="17"/>
      <c r="C31" s="18"/>
      <c r="D31" s="19">
        <f>SUM(D13:D30)</f>
        <v>153333</v>
      </c>
      <c r="E31" s="19">
        <f>SUM(E13:E30)</f>
        <v>13333.3</v>
      </c>
      <c r="F31" s="33"/>
      <c r="G31" s="19">
        <f>SUM(G13:G30)</f>
        <v>166666.29999999999</v>
      </c>
      <c r="H31" s="19">
        <f>SUM(H13:H30)</f>
        <v>0</v>
      </c>
      <c r="I31" s="20">
        <f>SUM(I13:I30)</f>
        <v>0</v>
      </c>
      <c r="J31" s="14"/>
    </row>
    <row r="32" spans="1:10" x14ac:dyDescent="0.25">
      <c r="B32" s="21"/>
      <c r="D32" s="15"/>
      <c r="E32" s="15"/>
      <c r="F32" s="34"/>
      <c r="G32" s="15"/>
      <c r="H32" s="15"/>
    </row>
    <row r="33" spans="1:10" x14ac:dyDescent="0.25">
      <c r="A33" s="4" t="s">
        <v>23</v>
      </c>
      <c r="B33" s="21"/>
      <c r="D33" s="15"/>
      <c r="E33" s="15"/>
      <c r="F33" s="34"/>
      <c r="G33" s="15"/>
      <c r="H33" s="15"/>
    </row>
    <row r="34" spans="1:10" x14ac:dyDescent="0.25">
      <c r="A34" s="4" t="s">
        <v>24</v>
      </c>
      <c r="B34" s="21"/>
      <c r="D34" s="15"/>
      <c r="E34" s="15"/>
      <c r="F34" s="34"/>
      <c r="G34" s="15"/>
      <c r="H34" s="15"/>
    </row>
    <row r="35" spans="1:10" x14ac:dyDescent="0.25">
      <c r="B35" s="21"/>
      <c r="D35" s="12"/>
      <c r="E35" s="12"/>
      <c r="G35" s="12"/>
      <c r="H35" s="12"/>
    </row>
    <row r="36" spans="1:10" x14ac:dyDescent="0.25">
      <c r="B36" s="21"/>
      <c r="G36" s="25" t="s">
        <v>80</v>
      </c>
      <c r="H36" s="26"/>
      <c r="I36" s="26"/>
      <c r="J36" s="27"/>
    </row>
    <row r="37" spans="1:10" x14ac:dyDescent="0.25">
      <c r="A37" s="22" t="s">
        <v>4</v>
      </c>
      <c r="G37" s="28" t="s">
        <v>11</v>
      </c>
      <c r="H37" s="26"/>
      <c r="I37" s="29"/>
      <c r="J37" s="30">
        <f>SUMIF(A:A,G37,G:G)</f>
        <v>110000</v>
      </c>
    </row>
    <row r="38" spans="1:10" x14ac:dyDescent="0.25">
      <c r="A38" s="4" t="s">
        <v>5</v>
      </c>
      <c r="G38" s="28" t="s">
        <v>29</v>
      </c>
      <c r="H38" s="26"/>
      <c r="I38" s="29"/>
      <c r="J38" s="30">
        <f t="shared" ref="J38:J45" si="5">SUMIF(A:A,G38,G:G)</f>
        <v>0</v>
      </c>
    </row>
    <row r="39" spans="1:10" x14ac:dyDescent="0.25">
      <c r="A39" s="4" t="s">
        <v>6</v>
      </c>
      <c r="G39" s="28" t="s">
        <v>30</v>
      </c>
      <c r="H39" s="26"/>
      <c r="I39" s="29"/>
      <c r="J39" s="30">
        <f t="shared" si="5"/>
        <v>0</v>
      </c>
    </row>
    <row r="40" spans="1:10" x14ac:dyDescent="0.25">
      <c r="A40" s="4" t="s">
        <v>7</v>
      </c>
      <c r="G40" s="28" t="s">
        <v>31</v>
      </c>
      <c r="H40" s="26"/>
      <c r="I40" s="29"/>
      <c r="J40" s="30">
        <f t="shared" si="5"/>
        <v>0</v>
      </c>
    </row>
    <row r="41" spans="1:10" x14ac:dyDescent="0.25">
      <c r="A41" s="4" t="s">
        <v>8</v>
      </c>
      <c r="G41" s="28" t="s">
        <v>33</v>
      </c>
      <c r="H41" s="26"/>
      <c r="I41" s="29"/>
      <c r="J41" s="30">
        <f t="shared" si="5"/>
        <v>20000</v>
      </c>
    </row>
    <row r="42" spans="1:10" x14ac:dyDescent="0.25">
      <c r="A42" s="4" t="s">
        <v>9</v>
      </c>
      <c r="G42" s="28" t="s">
        <v>35</v>
      </c>
      <c r="H42" s="26"/>
      <c r="I42" s="29"/>
      <c r="J42" s="30">
        <f t="shared" si="5"/>
        <v>0</v>
      </c>
    </row>
    <row r="43" spans="1:10" x14ac:dyDescent="0.25">
      <c r="G43" s="28" t="s">
        <v>34</v>
      </c>
      <c r="H43" s="26"/>
      <c r="I43" s="29"/>
      <c r="J43" s="30">
        <f t="shared" si="5"/>
        <v>0</v>
      </c>
    </row>
    <row r="44" spans="1:10" x14ac:dyDescent="0.25">
      <c r="A44" s="4" t="s">
        <v>64</v>
      </c>
      <c r="G44" s="28" t="s">
        <v>16</v>
      </c>
      <c r="H44" s="26"/>
      <c r="I44" s="29"/>
      <c r="J44" s="30">
        <f t="shared" si="5"/>
        <v>36666.300000000003</v>
      </c>
    </row>
    <row r="45" spans="1:10" x14ac:dyDescent="0.25">
      <c r="A45" s="4" t="s">
        <v>10</v>
      </c>
      <c r="G45" s="28" t="s">
        <v>32</v>
      </c>
      <c r="H45" s="26"/>
      <c r="I45" s="29"/>
      <c r="J45" s="30">
        <f t="shared" si="5"/>
        <v>0</v>
      </c>
    </row>
    <row r="46" spans="1:10" x14ac:dyDescent="0.25">
      <c r="A46" s="4" t="s">
        <v>65</v>
      </c>
      <c r="G46" s="26" t="s">
        <v>81</v>
      </c>
      <c r="H46" s="26"/>
      <c r="I46" s="29"/>
      <c r="J46" s="30">
        <f>SUM(J36:J45)</f>
        <v>166666.29999999999</v>
      </c>
    </row>
  </sheetData>
  <pageMargins left="0.7" right="0.7" top="0.75" bottom="0.75" header="0.3" footer="0.3"/>
  <pageSetup scale="56" orientation="landscape" horizontalDpi="300" verticalDpi="300" r:id="rId1"/>
  <ignoredErrors>
    <ignoredError sqref="B16:B18" numberStoredAsText="1"/>
  </ignoredErrors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DD64BE92-D051-4F3C-9F3B-980A45B4C50B}">
          <x14:formula1>
            <xm:f>Sheet2!$A$31:$A$32</xm:f>
          </x14:formula1>
          <xm:sqref>D34</xm:sqref>
        </x14:dataValidation>
        <x14:dataValidation type="list" allowBlank="1" showInputMessage="1" showErrorMessage="1" xr:uid="{093266EF-24A6-435E-BA3E-91A3CFACEA8F}">
          <x14:formula1>
            <xm:f>Sheet2!$A$2:$A$10</xm:f>
          </x14:formula1>
          <xm:sqref>A13:A30</xm:sqref>
        </x14:dataValidation>
        <x14:dataValidation type="list" allowBlank="1" showInputMessage="1" showErrorMessage="1" xr:uid="{176C8F0B-7CCA-49BA-B63F-33A953B8C0AA}">
          <x14:formula1>
            <xm:f>Sheet2!$A$14:$A$26</xm:f>
          </x14:formula1>
          <xm:sqref>C13:C30</xm:sqref>
        </x14:dataValidation>
        <x14:dataValidation type="list" allowBlank="1" showInputMessage="1" showErrorMessage="1" xr:uid="{CBA6FAE6-61B6-4101-8427-DFBCE4A174FF}">
          <x14:formula1>
            <xm:f>Sheet2!$A$35:$A$38</xm:f>
          </x14:formula1>
          <xm:sqref>B8</xm:sqref>
        </x14:dataValidation>
        <x14:dataValidation type="list" allowBlank="1" showInputMessage="1" showErrorMessage="1" xr:uid="{6F8EE5B4-D17F-4464-8AFB-CFA067A12EEE}">
          <x14:formula1>
            <xm:f>Sheet2!$A$41:$A$43</xm:f>
          </x14:formula1>
          <xm:sqref>B6</xm:sqref>
        </x14:dataValidation>
        <x14:dataValidation type="list" allowBlank="1" showInputMessage="1" showErrorMessage="1" xr:uid="{B4BA50F8-736E-4FE1-B1D0-455F1542A2EA}">
          <x14:formula1>
            <xm:f>Sheet2!$H$2:$H$7</xm:f>
          </x14:formula1>
          <xm:sqref>B5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C9F84D-A651-49E4-B039-9457816855A1}">
  <dimension ref="A1:H43"/>
  <sheetViews>
    <sheetView workbookViewId="0">
      <selection activeCell="A2" sqref="A2:A10"/>
    </sheetView>
  </sheetViews>
  <sheetFormatPr defaultRowHeight="15" x14ac:dyDescent="0.25"/>
  <sheetData>
    <row r="1" spans="1:8" x14ac:dyDescent="0.25">
      <c r="A1" s="1" t="s">
        <v>28</v>
      </c>
      <c r="H1" s="1" t="s">
        <v>72</v>
      </c>
    </row>
    <row r="2" spans="1:8" x14ac:dyDescent="0.25">
      <c r="A2" t="s">
        <v>11</v>
      </c>
      <c r="H2" t="s">
        <v>74</v>
      </c>
    </row>
    <row r="3" spans="1:8" x14ac:dyDescent="0.25">
      <c r="A3" t="s">
        <v>29</v>
      </c>
      <c r="H3" t="s">
        <v>73</v>
      </c>
    </row>
    <row r="4" spans="1:8" x14ac:dyDescent="0.25">
      <c r="A4" t="s">
        <v>30</v>
      </c>
      <c r="H4" t="s">
        <v>75</v>
      </c>
    </row>
    <row r="5" spans="1:8" x14ac:dyDescent="0.25">
      <c r="A5" t="s">
        <v>31</v>
      </c>
      <c r="H5" t="s">
        <v>76</v>
      </c>
    </row>
    <row r="6" spans="1:8" x14ac:dyDescent="0.25">
      <c r="A6" t="s">
        <v>33</v>
      </c>
      <c r="H6" t="s">
        <v>77</v>
      </c>
    </row>
    <row r="7" spans="1:8" x14ac:dyDescent="0.25">
      <c r="A7" t="s">
        <v>35</v>
      </c>
      <c r="H7" t="s">
        <v>78</v>
      </c>
    </row>
    <row r="8" spans="1:8" x14ac:dyDescent="0.25">
      <c r="A8" t="s">
        <v>34</v>
      </c>
    </row>
    <row r="9" spans="1:8" x14ac:dyDescent="0.25">
      <c r="A9" t="s">
        <v>16</v>
      </c>
    </row>
    <row r="10" spans="1:8" x14ac:dyDescent="0.25">
      <c r="A10" t="s">
        <v>32</v>
      </c>
    </row>
    <row r="13" spans="1:8" x14ac:dyDescent="0.25">
      <c r="A13" s="1" t="s">
        <v>1</v>
      </c>
    </row>
    <row r="14" spans="1:8" x14ac:dyDescent="0.25">
      <c r="A14" t="s">
        <v>14</v>
      </c>
    </row>
    <row r="15" spans="1:8" x14ac:dyDescent="0.25">
      <c r="A15" t="s">
        <v>42</v>
      </c>
    </row>
    <row r="16" spans="1:8" x14ac:dyDescent="0.25">
      <c r="A16" t="s">
        <v>38</v>
      </c>
    </row>
    <row r="17" spans="1:1" x14ac:dyDescent="0.25">
      <c r="A17" t="s">
        <v>21</v>
      </c>
    </row>
    <row r="18" spans="1:1" x14ac:dyDescent="0.25">
      <c r="A18" t="s">
        <v>41</v>
      </c>
    </row>
    <row r="19" spans="1:1" x14ac:dyDescent="0.25">
      <c r="A19" t="s">
        <v>15</v>
      </c>
    </row>
    <row r="20" spans="1:1" x14ac:dyDescent="0.25">
      <c r="A20" t="s">
        <v>15</v>
      </c>
    </row>
    <row r="21" spans="1:1" x14ac:dyDescent="0.25">
      <c r="A21" t="s">
        <v>22</v>
      </c>
    </row>
    <row r="22" spans="1:1" x14ac:dyDescent="0.25">
      <c r="A22" t="s">
        <v>37</v>
      </c>
    </row>
    <row r="23" spans="1:1" x14ac:dyDescent="0.25">
      <c r="A23" t="s">
        <v>40</v>
      </c>
    </row>
    <row r="24" spans="1:1" x14ac:dyDescent="0.25">
      <c r="A24" t="s">
        <v>43</v>
      </c>
    </row>
    <row r="25" spans="1:1" x14ac:dyDescent="0.25">
      <c r="A25" t="s">
        <v>39</v>
      </c>
    </row>
    <row r="26" spans="1:1" x14ac:dyDescent="0.25">
      <c r="A26" t="s">
        <v>36</v>
      </c>
    </row>
    <row r="30" spans="1:1" x14ac:dyDescent="0.25">
      <c r="A30" s="1" t="s">
        <v>25</v>
      </c>
    </row>
    <row r="31" spans="1:1" x14ac:dyDescent="0.25">
      <c r="A31" t="s">
        <v>26</v>
      </c>
    </row>
    <row r="32" spans="1:1" x14ac:dyDescent="0.25">
      <c r="A32" t="s">
        <v>27</v>
      </c>
    </row>
    <row r="34" spans="1:1" x14ac:dyDescent="0.25">
      <c r="A34" s="1" t="s">
        <v>48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 t="s">
        <v>54</v>
      </c>
    </row>
    <row r="38" spans="1:1" x14ac:dyDescent="0.25">
      <c r="A38" t="s">
        <v>55</v>
      </c>
    </row>
    <row r="40" spans="1:1" x14ac:dyDescent="0.25">
      <c r="A40" s="1" t="s">
        <v>59</v>
      </c>
    </row>
    <row r="41" spans="1:1" x14ac:dyDescent="0.25">
      <c r="A41" t="s">
        <v>60</v>
      </c>
    </row>
    <row r="42" spans="1:1" x14ac:dyDescent="0.25">
      <c r="A42" t="s">
        <v>69</v>
      </c>
    </row>
    <row r="43" spans="1:1" x14ac:dyDescent="0.25">
      <c r="A43" t="s">
        <v>61</v>
      </c>
    </row>
  </sheetData>
  <sortState xmlns:xlrd2="http://schemas.microsoft.com/office/spreadsheetml/2017/richdata2" ref="A14:A26">
    <sortCondition ref="A14:A26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Carter, Celeste</dc:creator>
  <cp:lastModifiedBy>Williams, Beth</cp:lastModifiedBy>
  <cp:lastPrinted>2025-04-15T13:32:34Z</cp:lastPrinted>
  <dcterms:created xsi:type="dcterms:W3CDTF">2025-01-29T14:34:37Z</dcterms:created>
  <dcterms:modified xsi:type="dcterms:W3CDTF">2025-04-15T13:32:48Z</dcterms:modified>
</cp:coreProperties>
</file>