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MEETING INFORMATION/2021/DOCUMENTS/MAY/"/>
    </mc:Choice>
  </mc:AlternateContent>
  <xr:revisionPtr revIDLastSave="0" documentId="8_{BB33FD68-2B75-4F38-A3BA-E02365DEDA52}" xr6:coauthVersionLast="41" xr6:coauthVersionMax="41" xr10:uidLastSave="{00000000-0000-0000-0000-000000000000}"/>
  <bookViews>
    <workbookView xWindow="-108" yWindow="-108" windowWidth="23256" windowHeight="12576"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2" l="1"/>
  <c r="F32" i="2"/>
  <c r="E32" i="2"/>
  <c r="D32" i="2"/>
  <c r="C32" i="2"/>
  <c r="G33" i="6"/>
  <c r="G38" i="6" s="1"/>
  <c r="F33" i="6"/>
  <c r="E33" i="6"/>
  <c r="E38" i="6" s="1"/>
  <c r="D33" i="6"/>
  <c r="D38" i="6" s="1"/>
  <c r="F38" i="6"/>
  <c r="C33" i="6"/>
  <c r="C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<sst xmlns="http://schemas.openxmlformats.org/spreadsheetml/2006/main" count="349" uniqueCount="126">
  <si>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</si>
  <si>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</si>
  <si>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</si>
  <si>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</si>
  <si>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</si>
  <si>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</si>
  <si>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</si>
  <si>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</si>
  <si>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</si>
  <si>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</si>
  <si>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</si>
  <si>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</si>
  <si>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</si>
  <si>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</si>
  <si>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</si>
  <si>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</si>
  <si>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</si>
  <si>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</si>
  <si>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</si>
  <si>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</si>
  <si>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</si>
  <si>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</si>
  <si>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</si>
  <si>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</si>
  <si>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</si>
  <si>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</si>
  <si>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</si>
  <si>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</si>
  <si>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</si>
  <si>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</si>
  <si>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</si>
  <si>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</si>
  <si>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</si>
  <si>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</si>
  <si>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</si>
  <si>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</si>
  <si>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</si>
  <si>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</si>
  <si>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</si>
  <si>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</si>
  <si>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</si>
  <si>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</si>
  <si>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</si>
  <si>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</si>
  <si>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</si>
  <si>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</si>
  <si>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</si>
  <si>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</si>
  <si>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</si>
  <si>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</si>
  <si>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</si>
  <si>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</si>
  <si>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</si>
  <si>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</si>
  <si>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</si>
  <si>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</si>
  <si>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</si>
  <si>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</si>
  <si>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</si>
  <si>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</si>
  <si>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</si>
  <si>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</si>
  <si>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</si>
  <si>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</si>
  <si>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</si>
  <si>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</si>
  <si>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</si>
  <si>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</si>
  <si>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</si>
  <si>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</si>
  <si>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</si>
  <si>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</si>
  <si>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</si>
  <si>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</si>
  <si>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</si>
  <si>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</si>
  <si>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</si>
  <si>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</si>
  <si>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</si>
  <si>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</si>
  <si>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</si>
  <si>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</si>
  <si>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</si>
  <si>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</si>
  <si>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</si>
  <si>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</si>
  <si>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</si>
  <si>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</si>
  <si>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</si>
  <si>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</si>
  <si>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</si>
  <si>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</si>
  <si>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</si>
  <si>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</si>
  <si>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</si>
  <si>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</si>
  <si>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</si>
  <si>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</si>
  <si>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</si>
  <si>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</si>
  <si>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</si>
  <si>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</si>
  <si>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</si>
  <si>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</si>
  <si>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</si>
  <si>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</si>
  <si>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</si>
  <si>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No new federal funds are required for this certificate.</t>
  </si>
  <si>
    <t>No new resources from non-state sources are required for this certificate.</t>
  </si>
  <si>
    <t>No new resources from state are required for this certificate</t>
  </si>
  <si>
    <t>No new equipment or instructional materials required.</t>
  </si>
  <si>
    <t>No new contractual services required.</t>
  </si>
  <si>
    <t>Support services handled by Philosophy department faculty as needed. No new expenses required.</t>
  </si>
  <si>
    <t>No new faculty required for certificate.</t>
  </si>
  <si>
    <t>No new federal resources required for program</t>
  </si>
  <si>
    <t>No new non-state resources required for program</t>
  </si>
  <si>
    <t>No new state resources required for program</t>
  </si>
  <si>
    <r>
      <t xml:space="preserve">Internal allocation is calculated by assuming it costs $10,000 to offer one course, then multiplying by 4 to account for 12 credit hours in certificate curriculum. However, note that all courses also serve other programs so these costs are not solely dedicated to the certificate. No internal </t>
    </r>
    <r>
      <rPr>
        <b/>
        <sz val="12"/>
        <rFont val="Times New Roman"/>
        <family val="1"/>
      </rPr>
      <t>re</t>
    </r>
    <r>
      <rPr>
        <sz val="12"/>
        <rFont val="Times New Roman"/>
        <family val="1"/>
      </rPr>
      <t>allocation is required.</t>
    </r>
  </si>
  <si>
    <t>Faculty expense calculated as explained on Tab A. Staff expenses estimate that 5% of the time of the Philosophy Administrative Associate is dedicated to dealing with matters that overlap with the certificate program. This is an overestimate because it is based on the salary of the former Administrative Associate who has retired and who was paid at a higher rate than the current Administrative Associate. Also, this is not a separate part of the Administrative Associate's time, it's just an estimate of time spent on matters that overlap with the certificate as part of her normal duties (e.g. class scheduling, management of files, etc.). No other new expenses because the certificate builds on existing programs and curriculum.</t>
  </si>
  <si>
    <t>No new academic or student support services required. We make a similar assumption about A&amp;S Advising and student support that we made about staff salary above.</t>
  </si>
  <si>
    <t>Assessment handled by program director in consultation with the Philosophy department chair (if different). No new expenses.</t>
  </si>
  <si>
    <t>We estimate 5 FT and 1 PT students in 1st year, increasing to 6/2, 7/2, 8/3, and 10/3 in the ensuing years. Tuition is estimated as FT=12 CH in the program x $328 per CH; PT = 6 CH in the program at $328 per CH</t>
  </si>
  <si>
    <t>We estimate 5 FT and 1 PT students the first year, increasing to 6/2, 7/2, 8/3, and 10/3 in the ensuing years. Tution = $328 per CH. FT students are assumed to take 12 CH in the program per year; PT students are assumed to take 6 CH in the program per year.</t>
  </si>
  <si>
    <t>Assume minimal expenses for website optimization and social media marketing.</t>
  </si>
  <si>
    <r>
      <t xml:space="preserve">Internal current allocation is estimated by assuming it costs $10,000 to offer one course (= 10% AWP), then multiplying by 4 to account for the 12 credit hours (4 courses) required for the certificate. This is an </t>
    </r>
    <r>
      <rPr>
        <b/>
        <sz val="12"/>
        <rFont val="Times New Roman"/>
        <family val="1"/>
      </rPr>
      <t xml:space="preserve">overestimate </t>
    </r>
    <r>
      <rPr>
        <sz val="12"/>
        <rFont val="Times New Roman"/>
        <family val="1"/>
      </rPr>
      <t xml:space="preserve">because these courses are not exclusively dedicated to the certificate. No internal </t>
    </r>
    <r>
      <rPr>
        <b/>
        <sz val="12"/>
        <rFont val="Times New Roman"/>
        <family val="1"/>
      </rPr>
      <t>re</t>
    </r>
    <r>
      <rPr>
        <sz val="12"/>
        <rFont val="Times New Roman"/>
        <family val="1"/>
      </rPr>
      <t xml:space="preserve">allocation will be required. Additional $2,513 is an estimate of the cost of staff time dedicated to functions overlapping with administering this program. This is an </t>
    </r>
    <r>
      <rPr>
        <b/>
        <sz val="12"/>
        <rFont val="Times New Roman"/>
        <family val="1"/>
      </rPr>
      <t>overestimate</t>
    </r>
    <r>
      <rPr>
        <sz val="12"/>
        <rFont val="Times New Roman"/>
        <family val="1"/>
      </rPr>
      <t xml:space="preserve"> because it assumes the higher salary of a retired former staff person, and it also counts functions that would have to be performed anyway.</t>
    </r>
  </si>
  <si>
    <r>
      <t xml:space="preserve">See letter of support from Dean Fox and the UofL Libraries' assessment of its holdings. However, note also in proposal that we reduced that figure for the first two years due to current budget freeze and uncertainty about discretionary funds for next year. We will happily add </t>
    </r>
    <r>
      <rPr>
        <i/>
        <sz val="12"/>
        <rFont val="Times New Roman"/>
        <family val="1"/>
      </rPr>
      <t>Ethics and Behavior</t>
    </r>
    <r>
      <rPr>
        <sz val="12"/>
        <rFont val="Times New Roman"/>
        <family val="1"/>
      </rPr>
      <t xml:space="preserve"> subscription in year 3 if discretionary budgets recover.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</si>
</sst>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2">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3" fontId="0" fillId="0" borderId="85" xfId="0" applyNumberFormat="1" applyBorder="1" applyAlignment="1">
      <alignment vertical="center"/>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9" workbookViewId="0">
      <selection activeCell="G10" sqref="G10"/>
    </sheetView>
  </sheetViews>
  <sheetFormatPr defaultRowHeight="15.6" x14ac:dyDescent="0.25"/>
  <cols>
    <col min="1" max="1" width="4.5546875" style="11" customWidth="1"/>
    <col min="2" max="2" width="51.21875" style="4" customWidth="1"/>
    <col min="3" max="7" width="12.77734375" style="4" customWidth="1"/>
    <col min="11" max="11" width="9.109375" style="1"/>
  </cols>
  <sheetData>
    <row r="1" spans="1:11" s="62" customFormat="1" ht="30" customHeight="1" x14ac:dyDescent="0.25">
      <c r="A1" s="271" t="s">
        <v>39</v>
      </c>
      <c r="B1" s="272"/>
      <c r="C1" s="272"/>
      <c r="D1" s="272"/>
      <c r="E1" s="272"/>
      <c r="F1" s="272"/>
      <c r="G1" s="273"/>
      <c r="K1" s="63"/>
    </row>
    <row r="2" spans="1:11" ht="5.0999999999999996" customHeight="1" x14ac:dyDescent="0.25">
      <c r="A2" s="46"/>
      <c r="B2" s="47"/>
      <c r="C2" s="48"/>
      <c r="D2" s="48"/>
      <c r="E2" s="48"/>
      <c r="F2" s="48"/>
      <c r="G2" s="48"/>
    </row>
    <row r="3" spans="1:11" s="54" customFormat="1" ht="20.399999999999999" x14ac:dyDescent="0.25">
      <c r="A3" s="74" t="s">
        <v>38</v>
      </c>
      <c r="B3" s="49" t="s">
        <v>37</v>
      </c>
      <c r="C3" s="50" t="s">
        <v>47</v>
      </c>
      <c r="D3" s="51" t="s">
        <v>48</v>
      </c>
      <c r="E3" s="52" t="s">
        <v>49</v>
      </c>
      <c r="F3" s="51" t="s">
        <v>50</v>
      </c>
      <c r="G3" s="53" t="s">
        <v>51</v>
      </c>
      <c r="K3" s="55"/>
    </row>
    <row r="4" spans="1:11" ht="15" customHeight="1" x14ac:dyDescent="0.3">
      <c r="A4" s="76"/>
      <c r="B4" s="12" t="s">
        <v>0</v>
      </c>
      <c r="C4" s="70"/>
      <c r="D4" s="71"/>
      <c r="E4" s="71"/>
      <c r="F4" s="71"/>
      <c r="G4" s="72"/>
    </row>
    <row r="5" spans="1:11" ht="18" customHeight="1" x14ac:dyDescent="0.25">
      <c r="A5" s="75"/>
      <c r="B5" s="56" t="s">
        <v>40</v>
      </c>
      <c r="C5" s="30">
        <v>0</v>
      </c>
      <c r="D5" s="31">
        <v>0</v>
      </c>
      <c r="E5" s="30">
        <v>0</v>
      </c>
      <c r="F5" s="31">
        <v>0</v>
      </c>
      <c r="G5" s="30">
        <v>0</v>
      </c>
    </row>
    <row r="6" spans="1:11" ht="18" customHeight="1" x14ac:dyDescent="0.25">
      <c r="A6" s="75"/>
      <c r="B6" s="77" t="s">
        <v>41</v>
      </c>
      <c r="C6" s="32">
        <v>0</v>
      </c>
      <c r="D6" s="33">
        <v>0</v>
      </c>
      <c r="E6" s="32">
        <v>0</v>
      </c>
      <c r="F6" s="34">
        <v>0</v>
      </c>
      <c r="G6" s="32">
        <v>0</v>
      </c>
    </row>
    <row r="7" spans="1:11" s="44" customFormat="1" ht="15" customHeight="1" x14ac:dyDescent="0.3">
      <c r="A7" s="76"/>
      <c r="B7" s="73" t="s">
        <v>29</v>
      </c>
      <c r="C7" s="261"/>
      <c r="D7" s="261"/>
      <c r="E7" s="261"/>
      <c r="F7" s="261"/>
      <c r="G7" s="262"/>
      <c r="K7" s="45"/>
    </row>
    <row r="8" spans="1:11" s="42" customFormat="1" ht="125.1" customHeight="1" x14ac:dyDescent="0.25">
      <c r="A8" s="75"/>
      <c r="B8" s="265" t="s">
        <v>114</v>
      </c>
      <c r="C8" s="266"/>
      <c r="D8" s="266"/>
      <c r="E8" s="266"/>
      <c r="F8" s="266"/>
      <c r="G8" s="267"/>
      <c r="J8" s="43"/>
      <c r="K8" s="43"/>
    </row>
    <row r="9" spans="1:11" ht="5.0999999999999996" customHeight="1" x14ac:dyDescent="0.25">
      <c r="A9" s="58"/>
      <c r="B9" s="85"/>
      <c r="C9" s="35"/>
      <c r="D9" s="35"/>
      <c r="E9" s="35"/>
      <c r="F9" s="35"/>
      <c r="G9" s="36"/>
    </row>
    <row r="10" spans="1:11" s="10" customFormat="1" ht="15" customHeight="1" x14ac:dyDescent="0.25">
      <c r="A10" s="76"/>
      <c r="B10" s="84" t="s">
        <v>52</v>
      </c>
      <c r="C10" s="39" t="s">
        <v>42</v>
      </c>
      <c r="D10" s="38" t="s">
        <v>43</v>
      </c>
      <c r="E10" s="39" t="s">
        <v>44</v>
      </c>
      <c r="F10" s="38" t="s">
        <v>45</v>
      </c>
      <c r="G10" s="40" t="s">
        <v>46</v>
      </c>
      <c r="K10" s="41"/>
    </row>
    <row r="11" spans="1:11" ht="15" customHeight="1" x14ac:dyDescent="0.3">
      <c r="A11" s="76"/>
      <c r="B11" s="82" t="s">
        <v>3</v>
      </c>
      <c r="C11" s="70"/>
      <c r="D11" s="71"/>
      <c r="E11" s="71"/>
      <c r="F11" s="71"/>
      <c r="G11" s="72"/>
    </row>
    <row r="12" spans="1:11" ht="18" customHeight="1" x14ac:dyDescent="0.25">
      <c r="A12" s="76"/>
      <c r="B12" s="78" t="s">
        <v>40</v>
      </c>
      <c r="C12" s="30">
        <v>0</v>
      </c>
      <c r="D12" s="31">
        <v>0</v>
      </c>
      <c r="E12" s="30">
        <v>0</v>
      </c>
      <c r="F12" s="31">
        <v>0</v>
      </c>
      <c r="G12" s="30">
        <v>0</v>
      </c>
    </row>
    <row r="13" spans="1:11" ht="18" customHeight="1" x14ac:dyDescent="0.25">
      <c r="A13" s="76"/>
      <c r="B13" s="79" t="s">
        <v>41</v>
      </c>
      <c r="C13" s="32">
        <v>0</v>
      </c>
      <c r="D13" s="33">
        <v>0</v>
      </c>
      <c r="E13" s="32">
        <v>0</v>
      </c>
      <c r="F13" s="34">
        <v>0</v>
      </c>
      <c r="G13" s="32">
        <v>0</v>
      </c>
    </row>
    <row r="14" spans="1:11" ht="15" customHeight="1" x14ac:dyDescent="0.3">
      <c r="A14" s="76"/>
      <c r="B14" s="73" t="s">
        <v>29</v>
      </c>
      <c r="C14" s="68"/>
      <c r="D14" s="68"/>
      <c r="E14" s="68"/>
      <c r="F14" s="68"/>
      <c r="G14" s="69"/>
    </row>
    <row r="15" spans="1:11" s="42" customFormat="1" ht="129.9" customHeight="1" x14ac:dyDescent="0.25">
      <c r="A15" s="76"/>
      <c r="B15" s="240" t="s">
        <v>115</v>
      </c>
      <c r="C15" s="240"/>
      <c r="D15" s="240"/>
      <c r="E15" s="240"/>
      <c r="F15" s="240"/>
      <c r="G15" s="241"/>
      <c r="K15" s="43"/>
    </row>
    <row r="16" spans="1:11" ht="8.1" customHeight="1" x14ac:dyDescent="0.25">
      <c r="A16" s="58"/>
      <c r="B16" s="85"/>
      <c r="C16" s="35"/>
      <c r="D16" s="35"/>
      <c r="E16" s="35"/>
      <c r="F16" s="35"/>
      <c r="G16" s="36"/>
    </row>
    <row r="17" spans="1:11" s="10" customFormat="1" ht="15" customHeight="1" x14ac:dyDescent="0.25">
      <c r="A17" s="76"/>
      <c r="B17" s="84" t="s">
        <v>52</v>
      </c>
      <c r="C17" s="40" t="s">
        <v>42</v>
      </c>
      <c r="D17" s="38" t="s">
        <v>43</v>
      </c>
      <c r="E17" s="39" t="s">
        <v>44</v>
      </c>
      <c r="F17" s="38" t="s">
        <v>45</v>
      </c>
      <c r="G17" s="40" t="s">
        <v>46</v>
      </c>
      <c r="K17" s="41"/>
    </row>
    <row r="18" spans="1:11" ht="15" customHeight="1" x14ac:dyDescent="0.3">
      <c r="A18" s="76"/>
      <c r="B18" s="81" t="s">
        <v>4</v>
      </c>
      <c r="C18" s="71"/>
      <c r="D18" s="71"/>
      <c r="E18" s="71"/>
      <c r="F18" s="71"/>
      <c r="G18" s="72"/>
    </row>
    <row r="19" spans="1:11" ht="18" customHeight="1" x14ac:dyDescent="0.25">
      <c r="A19" s="76"/>
      <c r="B19" s="78" t="s">
        <v>40</v>
      </c>
      <c r="C19" s="30">
        <v>0</v>
      </c>
      <c r="D19" s="31">
        <v>0</v>
      </c>
      <c r="E19" s="30">
        <v>0</v>
      </c>
      <c r="F19" s="31">
        <v>0</v>
      </c>
      <c r="G19" s="30">
        <v>0</v>
      </c>
    </row>
    <row r="20" spans="1:11" ht="18" customHeight="1" x14ac:dyDescent="0.25">
      <c r="A20" s="76"/>
      <c r="B20" s="79" t="s">
        <v>41</v>
      </c>
      <c r="C20" s="32">
        <v>0</v>
      </c>
      <c r="D20" s="33">
        <v>0</v>
      </c>
      <c r="E20" s="32">
        <v>0</v>
      </c>
      <c r="F20" s="34">
        <v>0</v>
      </c>
      <c r="G20" s="32">
        <v>0</v>
      </c>
    </row>
    <row r="21" spans="1:11" ht="20.100000000000001" customHeight="1" x14ac:dyDescent="0.3">
      <c r="A21" s="76"/>
      <c r="B21" s="73" t="s">
        <v>29</v>
      </c>
      <c r="C21" s="68"/>
      <c r="D21" s="68"/>
      <c r="E21" s="68"/>
      <c r="F21" s="68"/>
      <c r="G21" s="69"/>
    </row>
    <row r="22" spans="1:11" s="42" customFormat="1" ht="140.1" customHeight="1" x14ac:dyDescent="0.25">
      <c r="A22" s="76"/>
      <c r="B22" s="57" t="s">
        <v>116</v>
      </c>
      <c r="C22" s="57"/>
      <c r="D22" s="57"/>
      <c r="E22" s="57"/>
      <c r="F22" s="57"/>
      <c r="G22" s="59"/>
      <c r="K22" s="43"/>
    </row>
    <row r="23" spans="1:11" ht="9" customHeight="1" x14ac:dyDescent="0.25">
      <c r="A23" s="58"/>
      <c r="B23" s="85"/>
      <c r="C23" s="35"/>
      <c r="D23" s="35"/>
      <c r="E23" s="35"/>
      <c r="F23" s="35"/>
      <c r="G23" s="36"/>
    </row>
    <row r="24" spans="1:11" s="10" customFormat="1" ht="15" customHeight="1" x14ac:dyDescent="0.25">
      <c r="A24" s="76"/>
      <c r="B24" s="84" t="s">
        <v>52</v>
      </c>
      <c r="C24" s="40" t="s">
        <v>42</v>
      </c>
      <c r="D24" s="38" t="s">
        <v>43</v>
      </c>
      <c r="E24" s="39" t="s">
        <v>44</v>
      </c>
      <c r="F24" s="38" t="s">
        <v>45</v>
      </c>
      <c r="G24" s="40" t="s">
        <v>46</v>
      </c>
      <c r="K24" s="41"/>
    </row>
    <row r="25" spans="1:11" ht="20.100000000000001" customHeight="1" x14ac:dyDescent="0.25">
      <c r="A25" s="76"/>
      <c r="B25" s="83" t="s">
        <v>5</v>
      </c>
      <c r="C25" s="29">
        <v>42513</v>
      </c>
      <c r="D25" s="29">
        <v>42513</v>
      </c>
      <c r="E25" s="29">
        <v>42513</v>
      </c>
      <c r="F25" s="29">
        <v>42513</v>
      </c>
      <c r="G25" s="29">
        <v>42513</v>
      </c>
    </row>
    <row r="26" spans="1:11" ht="18" customHeight="1" x14ac:dyDescent="0.25">
      <c r="A26" s="76"/>
      <c r="B26" s="79" t="s">
        <v>6</v>
      </c>
      <c r="C26" s="32">
        <v>0</v>
      </c>
      <c r="D26" s="33">
        <v>0</v>
      </c>
      <c r="E26" s="32">
        <v>0</v>
      </c>
      <c r="F26" s="34">
        <v>0</v>
      </c>
      <c r="G26" s="32">
        <v>0</v>
      </c>
    </row>
    <row r="27" spans="1:11" ht="30" customHeight="1" x14ac:dyDescent="0.3">
      <c r="A27" s="76"/>
      <c r="B27" s="242" t="s">
        <v>54</v>
      </c>
      <c r="C27" s="242"/>
      <c r="D27" s="242"/>
      <c r="E27" s="242"/>
      <c r="F27" s="242"/>
      <c r="G27" s="243"/>
    </row>
    <row r="28" spans="1:11" s="42" customFormat="1" ht="150" customHeight="1" x14ac:dyDescent="0.25">
      <c r="A28" s="76"/>
      <c r="B28" s="240" t="s">
        <v>117</v>
      </c>
      <c r="C28" s="240"/>
      <c r="D28" s="240"/>
      <c r="E28" s="240"/>
      <c r="F28" s="240"/>
      <c r="G28" s="241"/>
      <c r="K28" s="43"/>
    </row>
    <row r="29" spans="1:11" ht="8.1" customHeight="1" x14ac:dyDescent="0.25">
      <c r="A29" s="58"/>
      <c r="B29" s="85"/>
      <c r="C29" s="35"/>
      <c r="D29" s="35"/>
      <c r="E29" s="35"/>
      <c r="F29" s="35"/>
      <c r="G29" s="36"/>
    </row>
    <row r="30" spans="1:11" s="10" customFormat="1" ht="15" customHeight="1" x14ac:dyDescent="0.25">
      <c r="A30" s="76"/>
      <c r="B30" s="84" t="s">
        <v>52</v>
      </c>
      <c r="C30" s="37" t="s">
        <v>42</v>
      </c>
      <c r="D30" s="38" t="s">
        <v>43</v>
      </c>
      <c r="E30" s="39" t="s">
        <v>44</v>
      </c>
      <c r="F30" s="38" t="s">
        <v>45</v>
      </c>
      <c r="G30" s="40" t="s">
        <v>46</v>
      </c>
      <c r="K30" s="41"/>
    </row>
    <row r="31" spans="1:11" ht="15" customHeight="1" x14ac:dyDescent="0.3">
      <c r="A31" s="76"/>
      <c r="B31" s="80" t="s">
        <v>7</v>
      </c>
      <c r="C31" s="71"/>
      <c r="D31" s="71"/>
      <c r="E31" s="71"/>
      <c r="F31" s="71"/>
      <c r="G31" s="72"/>
    </row>
    <row r="32" spans="1:11" ht="18" customHeight="1" thickBot="1" x14ac:dyDescent="0.3">
      <c r="A32" s="76"/>
      <c r="B32" s="78" t="s">
        <v>40</v>
      </c>
      <c r="C32" s="237">
        <f>(5*328*12)+(1* 328*6)</f>
        <v>21648</v>
      </c>
      <c r="D32" s="237">
        <f>(6*328*12)+(2* 328*6)</f>
        <v>27552</v>
      </c>
      <c r="E32" s="237">
        <f>(7*328*12)+(2* 328*6)</f>
        <v>31488</v>
      </c>
      <c r="F32" s="237">
        <f>(8*328*12)+(3* 328*6)</f>
        <v>37392</v>
      </c>
      <c r="G32" s="237">
        <f>(10*328*12)+(3* 328*6)</f>
        <v>45264</v>
      </c>
    </row>
    <row r="33" spans="1:11" ht="18" customHeight="1" x14ac:dyDescent="0.25">
      <c r="A33" s="76"/>
      <c r="B33" s="79" t="s">
        <v>41</v>
      </c>
      <c r="C33" s="32">
        <v>0</v>
      </c>
      <c r="D33" s="33">
        <v>0</v>
      </c>
      <c r="E33" s="32">
        <v>0</v>
      </c>
      <c r="F33" s="34">
        <v>0</v>
      </c>
      <c r="G33" s="32">
        <v>0</v>
      </c>
    </row>
    <row r="34" spans="1:11" ht="20.100000000000001" customHeight="1" x14ac:dyDescent="0.3">
      <c r="A34" s="76"/>
      <c r="B34" s="242" t="s">
        <v>53</v>
      </c>
      <c r="C34" s="242"/>
      <c r="D34" s="242"/>
      <c r="E34" s="242"/>
      <c r="F34" s="242"/>
      <c r="G34" s="69"/>
    </row>
    <row r="35" spans="1:11" s="42" customFormat="1" ht="129.9" customHeight="1" x14ac:dyDescent="0.25">
      <c r="A35" s="76"/>
      <c r="B35" s="244" t="s">
        <v>122</v>
      </c>
      <c r="C35" s="244"/>
      <c r="D35" s="244"/>
      <c r="E35" s="244"/>
      <c r="F35" s="244"/>
      <c r="G35" s="245"/>
      <c r="K35" s="43"/>
    </row>
    <row r="36" spans="1:11" ht="8.1" customHeight="1" x14ac:dyDescent="0.25">
      <c r="A36" s="58"/>
      <c r="B36" s="35"/>
      <c r="C36" s="64"/>
      <c r="D36" s="64"/>
      <c r="E36" s="64"/>
      <c r="F36" s="64"/>
      <c r="G36" s="65"/>
    </row>
    <row r="37" spans="1:11" ht="16.2" x14ac:dyDescent="0.25">
      <c r="A37" s="238" t="s">
        <v>38</v>
      </c>
      <c r="B37" s="263" t="s">
        <v>55</v>
      </c>
      <c r="C37" s="39" t="s">
        <v>42</v>
      </c>
      <c r="D37" s="38" t="s">
        <v>43</v>
      </c>
      <c r="E37" s="39" t="s">
        <v>44</v>
      </c>
      <c r="F37" s="38" t="s">
        <v>45</v>
      </c>
      <c r="G37" s="40" t="s">
        <v>46</v>
      </c>
    </row>
    <row r="38" spans="1:11" s="1" customFormat="1" ht="30" customHeight="1" thickBot="1" x14ac:dyDescent="0.3">
      <c r="A38" s="239"/>
      <c r="B38" s="264"/>
      <c r="C38" s="66">
        <f>SUM(C5,C6,C12,C13,C19,C20,C25,C26,C32,C33)</f>
        <v>64161</v>
      </c>
      <c r="D38" s="86">
        <f>SUM(D5,D6,D12,D13,D19,D20,D25,D26,D32,D33)</f>
        <v>70065</v>
      </c>
      <c r="E38" s="66">
        <f>SUM(E5,E6,E12,E13,E19,E20,E25,E26,E32,E33)</f>
        <v>74001</v>
      </c>
      <c r="F38" s="86">
        <f>SUM(F5,F6,F12,F13,F19,F20,F25,F26,F32,F33)</f>
        <v>79905</v>
      </c>
      <c r="G38" s="66">
        <f>SUM(G5,G6,G12,G13,G19,G20,G25,G26,G32,G33)</f>
        <v>87777</v>
      </c>
      <c r="H38" s="28"/>
    </row>
    <row r="39" spans="1:11" s="1" customFormat="1" ht="18" thickTop="1" x14ac:dyDescent="0.25">
      <c r="A39" s="60"/>
      <c r="B39" s="61"/>
      <c r="C39" s="6"/>
      <c r="D39" s="6"/>
      <c r="E39" s="6"/>
      <c r="F39" s="6"/>
      <c r="G39" s="13"/>
    </row>
    <row r="40" spans="1:11" s="1" customFormat="1" x14ac:dyDescent="0.25">
      <c r="A40" s="27"/>
      <c r="B40" s="67"/>
      <c r="C40" s="19"/>
      <c r="D40" s="19"/>
      <c r="E40" s="19"/>
      <c r="F40" s="19"/>
      <c r="G40" s="19"/>
    </row>
    <row r="41" spans="1:11" s="1" customFormat="1" x14ac:dyDescent="0.25">
      <c r="A41" s="27"/>
      <c r="B41" s="67"/>
      <c r="C41" s="19"/>
      <c r="D41" s="19"/>
      <c r="E41" s="19"/>
      <c r="F41" s="19"/>
      <c r="G41" s="19"/>
    </row>
    <row r="42" spans="1:11" s="1" customFormat="1" x14ac:dyDescent="0.25">
      <c r="A42" s="27"/>
      <c r="B42" s="67"/>
      <c r="C42" s="19"/>
      <c r="D42" s="19"/>
      <c r="E42" s="19"/>
      <c r="F42" s="19"/>
      <c r="G42" s="19"/>
    </row>
    <row r="43" spans="1:11" s="1" customFormat="1" x14ac:dyDescent="0.25">
      <c r="A43" s="27"/>
      <c r="B43" s="67"/>
      <c r="C43" s="19"/>
      <c r="D43" s="19"/>
      <c r="E43" s="19"/>
      <c r="F43" s="19"/>
      <c r="G43" s="19"/>
    </row>
    <row r="44" spans="1:11" s="1" customFormat="1" x14ac:dyDescent="0.25">
      <c r="A44" s="27"/>
      <c r="B44" s="67"/>
      <c r="C44" s="19"/>
      <c r="D44" s="19"/>
      <c r="E44" s="19"/>
      <c r="F44" s="19"/>
      <c r="G44" s="19"/>
    </row>
    <row r="45" spans="1:11" s="1" customFormat="1" x14ac:dyDescent="0.25">
      <c r="A45" s="27"/>
      <c r="B45" s="67"/>
      <c r="C45" s="19"/>
      <c r="D45" s="19"/>
      <c r="E45" s="19"/>
      <c r="F45" s="19"/>
      <c r="G45" s="19"/>
    </row>
    <row r="46" spans="1:11" s="1" customFormat="1" x14ac:dyDescent="0.25">
      <c r="A46" s="27"/>
      <c r="B46" s="67"/>
      <c r="C46" s="19"/>
      <c r="D46" s="19"/>
      <c r="E46" s="19"/>
      <c r="F46" s="19"/>
      <c r="G46" s="19"/>
    </row>
    <row r="47" spans="1:11" s="1" customFormat="1" x14ac:dyDescent="0.25">
      <c r="A47" s="27"/>
      <c r="B47" s="67"/>
      <c r="C47" s="19"/>
      <c r="D47" s="19"/>
      <c r="E47" s="19"/>
      <c r="F47" s="19"/>
      <c r="G47" s="19"/>
    </row>
    <row r="48" spans="1:11" s="1" customFormat="1" x14ac:dyDescent="0.25">
      <c r="A48" s="27"/>
      <c r="B48" s="67"/>
      <c r="C48" s="19"/>
      <c r="D48" s="19"/>
      <c r="E48" s="19"/>
      <c r="F48" s="19"/>
      <c r="G48" s="19"/>
    </row>
    <row r="49" spans="1:7" s="1" customFormat="1" x14ac:dyDescent="0.25">
      <c r="A49" s="27"/>
      <c r="B49" s="67"/>
      <c r="C49" s="19"/>
      <c r="D49" s="19"/>
      <c r="E49" s="19"/>
      <c r="F49" s="19"/>
      <c r="G49" s="19"/>
    </row>
    <row r="50" spans="1:7" s="1" customFormat="1" x14ac:dyDescent="0.25">
      <c r="A50" s="27"/>
      <c r="B50" s="67"/>
      <c r="C50" s="19"/>
      <c r="D50" s="19"/>
      <c r="E50" s="19"/>
      <c r="F50" s="19"/>
      <c r="G50" s="19"/>
    </row>
    <row r="51" spans="1:7" s="1" customFormat="1" x14ac:dyDescent="0.25">
      <c r="A51" s="27"/>
      <c r="B51" s="67"/>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309" t="s">
        <v>9</v>
      </c>
      <c r="C55" s="274" t="s">
        <v>30</v>
      </c>
      <c r="D55" s="274" t="s">
        <v>31</v>
      </c>
      <c r="E55" s="274" t="s">
        <v>32</v>
      </c>
      <c r="F55" s="274" t="s">
        <v>33</v>
      </c>
      <c r="G55" s="277" t="s">
        <v>34</v>
      </c>
    </row>
    <row r="56" spans="1:7" ht="16.2" thickBot="1" x14ac:dyDescent="0.3">
      <c r="B56" s="310"/>
      <c r="C56" s="311"/>
      <c r="D56" s="311"/>
      <c r="E56" s="311"/>
      <c r="F56" s="311"/>
      <c r="G56" s="308"/>
    </row>
    <row r="57" spans="1:7" ht="16.2" thickBot="1" x14ac:dyDescent="0.3">
      <c r="B57" s="21" t="s">
        <v>10</v>
      </c>
      <c r="C57" s="9"/>
      <c r="D57" s="9"/>
      <c r="E57" s="9"/>
      <c r="F57" s="9"/>
      <c r="G57" s="22"/>
    </row>
    <row r="58" spans="1:7" x14ac:dyDescent="0.25">
      <c r="B58" s="23" t="s">
        <v>11</v>
      </c>
      <c r="C58" s="292"/>
      <c r="D58" s="292"/>
      <c r="E58" s="292"/>
      <c r="F58" s="292"/>
      <c r="G58" s="293"/>
    </row>
    <row r="59" spans="1:7" x14ac:dyDescent="0.25">
      <c r="B59" s="16" t="s">
        <v>12</v>
      </c>
      <c r="C59" s="247"/>
      <c r="D59" s="247"/>
      <c r="E59" s="247"/>
      <c r="F59" s="247"/>
      <c r="G59" s="250"/>
    </row>
    <row r="60" spans="1:7" ht="16.2" thickBot="1" x14ac:dyDescent="0.3">
      <c r="B60" s="17" t="s">
        <v>13</v>
      </c>
      <c r="C60" s="248"/>
      <c r="D60" s="248"/>
      <c r="E60" s="248"/>
      <c r="F60" s="248"/>
      <c r="G60" s="251"/>
    </row>
    <row r="61" spans="1:7" x14ac:dyDescent="0.25">
      <c r="B61" s="23" t="s">
        <v>14</v>
      </c>
      <c r="C61" s="305"/>
      <c r="D61" s="246"/>
      <c r="E61" s="246"/>
      <c r="F61" s="246"/>
      <c r="G61" s="249"/>
    </row>
    <row r="62" spans="1:7" x14ac:dyDescent="0.25">
      <c r="B62" s="14" t="s">
        <v>12</v>
      </c>
      <c r="C62" s="306"/>
      <c r="D62" s="247"/>
      <c r="E62" s="247"/>
      <c r="F62" s="247"/>
      <c r="G62" s="250"/>
    </row>
    <row r="63" spans="1:7" ht="16.2" thickBot="1" x14ac:dyDescent="0.3">
      <c r="B63" s="21" t="s">
        <v>15</v>
      </c>
      <c r="C63" s="307"/>
      <c r="D63" s="303"/>
      <c r="E63" s="303"/>
      <c r="F63" s="303"/>
      <c r="G63" s="304"/>
    </row>
    <row r="64" spans="1:7" x14ac:dyDescent="0.25">
      <c r="B64" s="23" t="s">
        <v>16</v>
      </c>
      <c r="C64" s="297"/>
      <c r="D64" s="297"/>
      <c r="E64" s="297"/>
      <c r="F64" s="297"/>
      <c r="G64" s="300"/>
    </row>
    <row r="65" spans="2:7" x14ac:dyDescent="0.25">
      <c r="B65" s="24" t="s">
        <v>35</v>
      </c>
      <c r="C65" s="298"/>
      <c r="D65" s="298"/>
      <c r="E65" s="298"/>
      <c r="F65" s="298"/>
      <c r="G65" s="301"/>
    </row>
    <row r="66" spans="2:7" ht="16.2" thickBot="1" x14ac:dyDescent="0.3">
      <c r="B66" s="21" t="s">
        <v>13</v>
      </c>
      <c r="C66" s="299"/>
      <c r="D66" s="299"/>
      <c r="E66" s="299"/>
      <c r="F66" s="299"/>
      <c r="G66" s="302"/>
    </row>
    <row r="67" spans="2:7" x14ac:dyDescent="0.25">
      <c r="B67" s="23" t="s">
        <v>17</v>
      </c>
      <c r="C67" s="292"/>
      <c r="D67" s="292"/>
      <c r="E67" s="292"/>
      <c r="F67" s="292"/>
      <c r="G67" s="293"/>
    </row>
    <row r="68" spans="2:7" x14ac:dyDescent="0.25">
      <c r="B68" s="14" t="s">
        <v>12</v>
      </c>
      <c r="C68" s="247"/>
      <c r="D68" s="247"/>
      <c r="E68" s="247"/>
      <c r="F68" s="247"/>
      <c r="G68" s="250"/>
    </row>
    <row r="69" spans="2:7" ht="16.2" thickBot="1" x14ac:dyDescent="0.3">
      <c r="B69" s="21" t="s">
        <v>13</v>
      </c>
      <c r="C69" s="303"/>
      <c r="D69" s="303"/>
      <c r="E69" s="303"/>
      <c r="F69" s="303"/>
      <c r="G69" s="304"/>
    </row>
    <row r="70" spans="2:7" x14ac:dyDescent="0.25">
      <c r="B70" s="14" t="s">
        <v>18</v>
      </c>
      <c r="C70" s="292"/>
      <c r="D70" s="292"/>
      <c r="E70" s="292"/>
      <c r="F70" s="292"/>
      <c r="G70" s="293"/>
    </row>
    <row r="71" spans="2:7" x14ac:dyDescent="0.25">
      <c r="B71" s="14" t="s">
        <v>1</v>
      </c>
      <c r="C71" s="247"/>
      <c r="D71" s="247"/>
      <c r="E71" s="247"/>
      <c r="F71" s="247"/>
      <c r="G71" s="250"/>
    </row>
    <row r="72" spans="2:7" ht="16.2" thickBot="1" x14ac:dyDescent="0.3">
      <c r="B72" s="15" t="s">
        <v>2</v>
      </c>
      <c r="C72" s="248"/>
      <c r="D72" s="248"/>
      <c r="E72" s="248"/>
      <c r="F72" s="248"/>
      <c r="G72" s="251"/>
    </row>
    <row r="73" spans="2:7" ht="75" customHeight="1" thickBot="1" x14ac:dyDescent="0.3">
      <c r="B73" s="294" t="s">
        <v>36</v>
      </c>
      <c r="C73" s="295"/>
      <c r="D73" s="295"/>
      <c r="E73" s="295"/>
      <c r="F73" s="295"/>
      <c r="G73" s="296"/>
    </row>
    <row r="74" spans="2:7" x14ac:dyDescent="0.25">
      <c r="B74" s="16" t="s">
        <v>19</v>
      </c>
      <c r="C74" s="292"/>
      <c r="D74" s="292"/>
      <c r="E74" s="292"/>
      <c r="F74" s="292"/>
      <c r="G74" s="293"/>
    </row>
    <row r="75" spans="2:7" x14ac:dyDescent="0.25">
      <c r="B75" s="16" t="s">
        <v>1</v>
      </c>
      <c r="C75" s="247"/>
      <c r="D75" s="247"/>
      <c r="E75" s="247"/>
      <c r="F75" s="247"/>
      <c r="G75" s="250"/>
    </row>
    <row r="76" spans="2:7" ht="16.2" thickBot="1" x14ac:dyDescent="0.3">
      <c r="B76" s="17" t="s">
        <v>2</v>
      </c>
      <c r="C76" s="248"/>
      <c r="D76" s="248"/>
      <c r="E76" s="248"/>
      <c r="F76" s="248"/>
      <c r="G76" s="251"/>
    </row>
    <row r="77" spans="2:7" x14ac:dyDescent="0.25">
      <c r="B77" s="252" t="s">
        <v>20</v>
      </c>
      <c r="C77" s="253"/>
      <c r="D77" s="253"/>
      <c r="E77" s="253"/>
      <c r="F77" s="253"/>
      <c r="G77" s="254"/>
    </row>
    <row r="78" spans="2:7" ht="16.2" thickBot="1" x14ac:dyDescent="0.3">
      <c r="B78" s="291"/>
      <c r="C78" s="288"/>
      <c r="D78" s="288"/>
      <c r="E78" s="288"/>
      <c r="F78" s="288"/>
      <c r="G78" s="289"/>
    </row>
    <row r="79" spans="2:7" x14ac:dyDescent="0.25">
      <c r="B79" s="14" t="s">
        <v>21</v>
      </c>
      <c r="C79" s="292"/>
      <c r="D79" s="292"/>
      <c r="E79" s="292"/>
      <c r="F79" s="292"/>
      <c r="G79" s="293"/>
    </row>
    <row r="80" spans="2:7" x14ac:dyDescent="0.25">
      <c r="B80" s="14" t="s">
        <v>1</v>
      </c>
      <c r="C80" s="247"/>
      <c r="D80" s="247"/>
      <c r="E80" s="247"/>
      <c r="F80" s="247"/>
      <c r="G80" s="250"/>
    </row>
    <row r="81" spans="2:7" ht="16.2" thickBot="1" x14ac:dyDescent="0.3">
      <c r="B81" s="15" t="s">
        <v>2</v>
      </c>
      <c r="C81" s="248"/>
      <c r="D81" s="248"/>
      <c r="E81" s="248"/>
      <c r="F81" s="248"/>
      <c r="G81" s="251"/>
    </row>
    <row r="82" spans="2:7" x14ac:dyDescent="0.25">
      <c r="B82" s="252" t="s">
        <v>20</v>
      </c>
      <c r="C82" s="253"/>
      <c r="D82" s="253"/>
      <c r="E82" s="253"/>
      <c r="F82" s="253"/>
      <c r="G82" s="254"/>
    </row>
    <row r="83" spans="2:7" ht="16.2" thickBot="1" x14ac:dyDescent="0.3">
      <c r="B83" s="291"/>
      <c r="C83" s="288"/>
      <c r="D83" s="288"/>
      <c r="E83" s="288"/>
      <c r="F83" s="288"/>
      <c r="G83" s="289"/>
    </row>
    <row r="84" spans="2:7" x14ac:dyDescent="0.25">
      <c r="B84" s="14" t="s">
        <v>22</v>
      </c>
      <c r="C84" s="292"/>
      <c r="D84" s="292"/>
      <c r="E84" s="292"/>
      <c r="F84" s="292"/>
      <c r="G84" s="293"/>
    </row>
    <row r="85" spans="2:7" x14ac:dyDescent="0.25">
      <c r="B85" s="14" t="s">
        <v>1</v>
      </c>
      <c r="C85" s="247"/>
      <c r="D85" s="247"/>
      <c r="E85" s="247"/>
      <c r="F85" s="247"/>
      <c r="G85" s="250"/>
    </row>
    <row r="86" spans="2:7" ht="16.2" thickBot="1" x14ac:dyDescent="0.3">
      <c r="B86" s="15" t="s">
        <v>2</v>
      </c>
      <c r="C86" s="248"/>
      <c r="D86" s="248"/>
      <c r="E86" s="248"/>
      <c r="F86" s="248"/>
      <c r="G86" s="251"/>
    </row>
    <row r="87" spans="2:7" x14ac:dyDescent="0.25">
      <c r="B87" s="252" t="s">
        <v>23</v>
      </c>
      <c r="C87" s="253"/>
      <c r="D87" s="253"/>
      <c r="E87" s="253"/>
      <c r="F87" s="253"/>
      <c r="G87" s="254"/>
    </row>
    <row r="88" spans="2:7" ht="16.2" thickBot="1" x14ac:dyDescent="0.3">
      <c r="B88" s="291"/>
      <c r="C88" s="288"/>
      <c r="D88" s="288"/>
      <c r="E88" s="288"/>
      <c r="F88" s="288"/>
      <c r="G88" s="289"/>
    </row>
    <row r="89" spans="2:7" x14ac:dyDescent="0.25">
      <c r="B89" s="14" t="s">
        <v>24</v>
      </c>
      <c r="C89" s="268"/>
      <c r="D89" s="268"/>
      <c r="E89" s="268"/>
      <c r="F89" s="268"/>
      <c r="G89" s="290"/>
    </row>
    <row r="90" spans="2:7" x14ac:dyDescent="0.25">
      <c r="B90" s="14" t="s">
        <v>1</v>
      </c>
      <c r="C90" s="269"/>
      <c r="D90" s="269"/>
      <c r="E90" s="269"/>
      <c r="F90" s="269"/>
      <c r="G90" s="282"/>
    </row>
    <row r="91" spans="2:7" ht="16.2" thickBot="1" x14ac:dyDescent="0.3">
      <c r="B91" s="15" t="s">
        <v>2</v>
      </c>
      <c r="C91" s="270"/>
      <c r="D91" s="270"/>
      <c r="E91" s="270"/>
      <c r="F91" s="270"/>
      <c r="G91" s="283"/>
    </row>
    <row r="92" spans="2:7" x14ac:dyDescent="0.25">
      <c r="B92" s="252" t="s">
        <v>23</v>
      </c>
      <c r="C92" s="253"/>
      <c r="D92" s="253"/>
      <c r="E92" s="253"/>
      <c r="F92" s="253"/>
      <c r="G92" s="254"/>
    </row>
    <row r="93" spans="2:7" x14ac:dyDescent="0.25">
      <c r="B93" s="255"/>
      <c r="C93" s="256"/>
      <c r="D93" s="256"/>
      <c r="E93" s="256"/>
      <c r="F93" s="256"/>
      <c r="G93" s="257"/>
    </row>
    <row r="94" spans="2:7" x14ac:dyDescent="0.25">
      <c r="B94" s="255"/>
      <c r="C94" s="256"/>
      <c r="D94" s="256"/>
      <c r="E94" s="256"/>
      <c r="F94" s="256"/>
      <c r="G94" s="257"/>
    </row>
    <row r="95" spans="2:7" ht="16.2" thickBot="1" x14ac:dyDescent="0.3">
      <c r="B95" s="258"/>
      <c r="C95" s="259"/>
      <c r="D95" s="259"/>
      <c r="E95" s="259"/>
      <c r="F95" s="259"/>
      <c r="G95" s="260"/>
    </row>
    <row r="96" spans="2:7" x14ac:dyDescent="0.25">
      <c r="B96" s="14" t="s">
        <v>25</v>
      </c>
      <c r="C96" s="246"/>
      <c r="D96" s="246"/>
      <c r="E96" s="246"/>
      <c r="F96" s="246"/>
      <c r="G96" s="249"/>
    </row>
    <row r="97" spans="2:7" x14ac:dyDescent="0.25">
      <c r="B97" s="14" t="s">
        <v>1</v>
      </c>
      <c r="C97" s="247"/>
      <c r="D97" s="247"/>
      <c r="E97" s="247"/>
      <c r="F97" s="247"/>
      <c r="G97" s="250"/>
    </row>
    <row r="98" spans="2:7" ht="16.2" thickBot="1" x14ac:dyDescent="0.3">
      <c r="B98" s="15" t="s">
        <v>2</v>
      </c>
      <c r="C98" s="248"/>
      <c r="D98" s="248"/>
      <c r="E98" s="248"/>
      <c r="F98" s="248"/>
      <c r="G98" s="251"/>
    </row>
    <row r="99" spans="2:7" x14ac:dyDescent="0.25">
      <c r="B99" s="252" t="s">
        <v>23</v>
      </c>
      <c r="C99" s="253"/>
      <c r="D99" s="253"/>
      <c r="E99" s="253"/>
      <c r="F99" s="253"/>
      <c r="G99" s="254"/>
    </row>
    <row r="100" spans="2:7" x14ac:dyDescent="0.25">
      <c r="B100" s="255"/>
      <c r="C100" s="256"/>
      <c r="D100" s="256"/>
      <c r="E100" s="256"/>
      <c r="F100" s="256"/>
      <c r="G100" s="257"/>
    </row>
    <row r="101" spans="2:7" ht="16.2" thickBot="1" x14ac:dyDescent="0.3">
      <c r="B101" s="258"/>
      <c r="C101" s="259"/>
      <c r="D101" s="259"/>
      <c r="E101" s="259"/>
      <c r="F101" s="259"/>
      <c r="G101" s="260"/>
    </row>
    <row r="102" spans="2:7" x14ac:dyDescent="0.25">
      <c r="B102" s="14" t="s">
        <v>26</v>
      </c>
      <c r="C102" s="246"/>
      <c r="D102" s="246"/>
      <c r="E102" s="246"/>
      <c r="F102" s="246"/>
      <c r="G102" s="249"/>
    </row>
    <row r="103" spans="2:7" x14ac:dyDescent="0.25">
      <c r="B103" s="14" t="s">
        <v>1</v>
      </c>
      <c r="C103" s="247"/>
      <c r="D103" s="247"/>
      <c r="E103" s="247"/>
      <c r="F103" s="247"/>
      <c r="G103" s="250"/>
    </row>
    <row r="104" spans="2:7" ht="16.2" thickBot="1" x14ac:dyDescent="0.3">
      <c r="B104" s="15" t="s">
        <v>2</v>
      </c>
      <c r="C104" s="248"/>
      <c r="D104" s="248"/>
      <c r="E104" s="248"/>
      <c r="F104" s="248"/>
      <c r="G104" s="251"/>
    </row>
    <row r="105" spans="2:7" x14ac:dyDescent="0.25">
      <c r="B105" s="252" t="s">
        <v>23</v>
      </c>
      <c r="C105" s="253"/>
      <c r="D105" s="253"/>
      <c r="E105" s="253"/>
      <c r="F105" s="253"/>
      <c r="G105" s="254"/>
    </row>
    <row r="106" spans="2:7" x14ac:dyDescent="0.25">
      <c r="B106" s="255"/>
      <c r="C106" s="256"/>
      <c r="D106" s="256"/>
      <c r="E106" s="256"/>
      <c r="F106" s="256"/>
      <c r="G106" s="257"/>
    </row>
    <row r="107" spans="2:7" ht="16.2" thickBot="1" x14ac:dyDescent="0.3">
      <c r="B107" s="258"/>
      <c r="C107" s="259"/>
      <c r="D107" s="259"/>
      <c r="E107" s="259"/>
      <c r="F107" s="259"/>
      <c r="G107" s="260"/>
    </row>
    <row r="108" spans="2:7" x14ac:dyDescent="0.25">
      <c r="B108" s="14" t="s">
        <v>27</v>
      </c>
      <c r="C108" s="246"/>
      <c r="D108" s="246"/>
      <c r="E108" s="246"/>
      <c r="F108" s="246"/>
      <c r="G108" s="249"/>
    </row>
    <row r="109" spans="2:7" x14ac:dyDescent="0.25">
      <c r="B109" s="16" t="s">
        <v>1</v>
      </c>
      <c r="C109" s="247"/>
      <c r="D109" s="247"/>
      <c r="E109" s="247"/>
      <c r="F109" s="247"/>
      <c r="G109" s="250"/>
    </row>
    <row r="110" spans="2:7" ht="16.2" thickBot="1" x14ac:dyDescent="0.3">
      <c r="B110" s="17" t="s">
        <v>2</v>
      </c>
      <c r="C110" s="248"/>
      <c r="D110" s="248"/>
      <c r="E110" s="248"/>
      <c r="F110" s="248"/>
      <c r="G110" s="251"/>
    </row>
    <row r="111" spans="2:7" x14ac:dyDescent="0.25">
      <c r="B111" s="252" t="s">
        <v>23</v>
      </c>
      <c r="C111" s="253"/>
      <c r="D111" s="253"/>
      <c r="E111" s="253"/>
      <c r="F111" s="253"/>
      <c r="G111" s="254"/>
    </row>
    <row r="112" spans="2:7" x14ac:dyDescent="0.25">
      <c r="B112" s="255"/>
      <c r="C112" s="256"/>
      <c r="D112" s="256"/>
      <c r="E112" s="256"/>
      <c r="F112" s="256"/>
      <c r="G112" s="257"/>
    </row>
    <row r="113" spans="2:7" ht="16.2" thickBot="1" x14ac:dyDescent="0.3">
      <c r="B113" s="258"/>
      <c r="C113" s="259"/>
      <c r="D113" s="259"/>
      <c r="E113" s="259"/>
      <c r="F113" s="259"/>
      <c r="G113" s="260"/>
    </row>
    <row r="114" spans="2:7" x14ac:dyDescent="0.25">
      <c r="B114" s="14" t="s">
        <v>28</v>
      </c>
      <c r="C114" s="280"/>
      <c r="D114" s="280"/>
      <c r="E114" s="280"/>
      <c r="F114" s="280"/>
      <c r="G114" s="281"/>
    </row>
    <row r="115" spans="2:7" x14ac:dyDescent="0.25">
      <c r="B115" s="14" t="s">
        <v>1</v>
      </c>
      <c r="C115" s="269"/>
      <c r="D115" s="269"/>
      <c r="E115" s="269"/>
      <c r="F115" s="269"/>
      <c r="G115" s="282"/>
    </row>
    <row r="116" spans="2:7" ht="16.2" thickBot="1" x14ac:dyDescent="0.3">
      <c r="B116" s="15" t="s">
        <v>2</v>
      </c>
      <c r="C116" s="270"/>
      <c r="D116" s="270"/>
      <c r="E116" s="270"/>
      <c r="F116" s="270"/>
      <c r="G116" s="283"/>
    </row>
    <row r="117" spans="2:7" ht="46.5" customHeight="1" x14ac:dyDescent="0.25">
      <c r="B117" s="284" t="s">
        <v>29</v>
      </c>
      <c r="C117" s="286"/>
      <c r="D117" s="253"/>
      <c r="E117" s="253"/>
      <c r="F117" s="253"/>
      <c r="G117" s="254"/>
    </row>
    <row r="118" spans="2:7" ht="16.2" thickBot="1" x14ac:dyDescent="0.3">
      <c r="B118" s="285"/>
      <c r="C118" s="287"/>
      <c r="D118" s="288"/>
      <c r="E118" s="288"/>
      <c r="F118" s="288"/>
      <c r="G118" s="289"/>
    </row>
    <row r="119" spans="2:7" x14ac:dyDescent="0.25">
      <c r="B119" s="25" t="s">
        <v>8</v>
      </c>
      <c r="C119" s="274"/>
      <c r="D119" s="274"/>
      <c r="E119" s="274"/>
      <c r="F119" s="274"/>
      <c r="G119" s="277"/>
    </row>
    <row r="120" spans="2:7" x14ac:dyDescent="0.25">
      <c r="B120" s="14" t="s">
        <v>1</v>
      </c>
      <c r="C120" s="275"/>
      <c r="D120" s="275"/>
      <c r="E120" s="275"/>
      <c r="F120" s="275"/>
      <c r="G120" s="278"/>
    </row>
    <row r="121" spans="2:7" x14ac:dyDescent="0.25">
      <c r="B121" s="26" t="s">
        <v>2</v>
      </c>
      <c r="C121" s="276"/>
      <c r="D121" s="276"/>
      <c r="E121" s="276"/>
      <c r="F121" s="276"/>
      <c r="G121" s="279"/>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1" zoomScaleNormal="100" workbookViewId="0">
      <selection activeCell="B29" sqref="B29:G29"/>
    </sheetView>
  </sheetViews>
  <sheetFormatPr defaultColWidth="9.109375" defaultRowHeight="15.6" x14ac:dyDescent="0.25"/>
  <cols>
    <col min="1" max="1" width="4.5546875" style="126" customWidth="1"/>
    <col min="2" max="2" width="50.5546875" style="127" customWidth="1"/>
    <col min="3" max="3" width="14.5546875" style="127" customWidth="1"/>
    <col min="4" max="4" width="13.88671875" style="127" customWidth="1"/>
    <col min="5" max="5" width="13" style="127" customWidth="1"/>
    <col min="6" max="6" width="14" style="127" customWidth="1"/>
    <col min="7" max="7" width="12.88671875" style="127" customWidth="1"/>
    <col min="8" max="8" width="9.109375" style="92"/>
    <col min="9" max="9" width="17.44140625" style="92" customWidth="1"/>
    <col min="10" max="10" width="9.109375" style="92"/>
    <col min="11" max="11" width="9.109375" style="93"/>
    <col min="12" max="16384" width="9.109375" style="92"/>
  </cols>
  <sheetData>
    <row r="1" spans="1:14" s="87" customFormat="1" ht="123" customHeight="1" x14ac:dyDescent="0.25">
      <c r="A1" s="312" t="s">
        <v>105</v>
      </c>
      <c r="B1" s="313"/>
      <c r="C1" s="313"/>
      <c r="D1" s="313"/>
      <c r="E1" s="313"/>
      <c r="F1" s="313"/>
      <c r="G1" s="314"/>
      <c r="H1" s="219"/>
      <c r="I1" s="219"/>
      <c r="J1" s="219"/>
      <c r="K1" s="220"/>
      <c r="L1" s="219"/>
      <c r="M1" s="167"/>
      <c r="N1" s="167"/>
    </row>
    <row r="2" spans="1:14" ht="9.75" customHeight="1" thickBot="1" x14ac:dyDescent="0.3">
      <c r="A2" s="89"/>
      <c r="B2" s="90"/>
      <c r="C2" s="91"/>
      <c r="D2" s="91"/>
      <c r="E2" s="91"/>
      <c r="F2" s="91"/>
      <c r="G2" s="91"/>
    </row>
    <row r="3" spans="1:14" s="94" customFormat="1" ht="20.399999999999999" x14ac:dyDescent="0.25">
      <c r="A3" s="168" t="s">
        <v>38</v>
      </c>
      <c r="B3" s="169" t="s">
        <v>37</v>
      </c>
      <c r="C3" s="170" t="s">
        <v>56</v>
      </c>
      <c r="D3" s="171" t="s">
        <v>57</v>
      </c>
      <c r="E3" s="171" t="s">
        <v>58</v>
      </c>
      <c r="F3" s="171" t="s">
        <v>59</v>
      </c>
      <c r="G3" s="172" t="s">
        <v>60</v>
      </c>
      <c r="K3" s="95"/>
    </row>
    <row r="4" spans="1:14" ht="15" customHeight="1" x14ac:dyDescent="0.3">
      <c r="A4" s="96"/>
      <c r="B4" s="177" t="s">
        <v>0</v>
      </c>
      <c r="C4" s="218"/>
      <c r="D4" s="208"/>
      <c r="E4" s="208"/>
      <c r="F4" s="208"/>
      <c r="G4" s="209"/>
    </row>
    <row r="5" spans="1:14" ht="18" customHeight="1" x14ac:dyDescent="0.25">
      <c r="A5" s="97"/>
      <c r="B5" s="98" t="s">
        <v>40</v>
      </c>
      <c r="C5" s="195">
        <v>0</v>
      </c>
      <c r="D5" s="196">
        <v>0</v>
      </c>
      <c r="E5" s="195">
        <v>0</v>
      </c>
      <c r="F5" s="196">
        <v>0</v>
      </c>
      <c r="G5" s="197">
        <v>0</v>
      </c>
    </row>
    <row r="6" spans="1:14" ht="18" customHeight="1" x14ac:dyDescent="0.25">
      <c r="A6" s="97"/>
      <c r="B6" s="99" t="s">
        <v>41</v>
      </c>
      <c r="C6" s="191">
        <v>0</v>
      </c>
      <c r="D6" s="192">
        <v>0</v>
      </c>
      <c r="E6" s="191">
        <v>0</v>
      </c>
      <c r="F6" s="193">
        <v>0</v>
      </c>
      <c r="G6" s="194">
        <v>0</v>
      </c>
    </row>
    <row r="7" spans="1:14" s="101" customFormat="1" ht="15" customHeight="1" x14ac:dyDescent="0.3">
      <c r="A7" s="96"/>
      <c r="B7" s="100" t="s">
        <v>29</v>
      </c>
      <c r="C7" s="315"/>
      <c r="D7" s="315"/>
      <c r="E7" s="315"/>
      <c r="F7" s="315"/>
      <c r="G7" s="316"/>
      <c r="K7" s="102"/>
    </row>
    <row r="8" spans="1:14" s="104" customFormat="1" ht="125.1" customHeight="1" x14ac:dyDescent="0.25">
      <c r="A8" s="103"/>
      <c r="B8" s="317" t="s">
        <v>107</v>
      </c>
      <c r="C8" s="318"/>
      <c r="D8" s="318"/>
      <c r="E8" s="318"/>
      <c r="F8" s="318"/>
      <c r="G8" s="319"/>
      <c r="J8" s="105"/>
      <c r="K8" s="105"/>
    </row>
    <row r="9" spans="1:14" ht="5.0999999999999996" customHeight="1" x14ac:dyDescent="0.25">
      <c r="A9" s="106"/>
      <c r="B9" s="107"/>
      <c r="C9" s="108"/>
      <c r="D9" s="108"/>
      <c r="E9" s="108"/>
      <c r="F9" s="108"/>
      <c r="G9" s="109"/>
    </row>
    <row r="10" spans="1:14" s="110" customFormat="1" ht="15" customHeight="1" x14ac:dyDescent="0.25">
      <c r="A10" s="96"/>
      <c r="B10" s="131" t="s">
        <v>66</v>
      </c>
      <c r="C10" s="128" t="s">
        <v>61</v>
      </c>
      <c r="D10" s="129" t="s">
        <v>62</v>
      </c>
      <c r="E10" s="128" t="s">
        <v>63</v>
      </c>
      <c r="F10" s="129" t="s">
        <v>64</v>
      </c>
      <c r="G10" s="130" t="s">
        <v>65</v>
      </c>
      <c r="K10" s="111"/>
    </row>
    <row r="11" spans="1:14" ht="32.25" customHeight="1" x14ac:dyDescent="0.3">
      <c r="A11" s="96"/>
      <c r="B11" s="178" t="s">
        <v>3</v>
      </c>
      <c r="C11" s="218"/>
      <c r="D11" s="208"/>
      <c r="E11" s="208"/>
      <c r="F11" s="208"/>
      <c r="G11" s="209"/>
    </row>
    <row r="12" spans="1:14" ht="18" customHeight="1" x14ac:dyDescent="0.25">
      <c r="A12" s="96"/>
      <c r="B12" s="112" t="s">
        <v>40</v>
      </c>
      <c r="C12" s="188">
        <v>0</v>
      </c>
      <c r="D12" s="189">
        <v>0</v>
      </c>
      <c r="E12" s="188">
        <v>0</v>
      </c>
      <c r="F12" s="189">
        <v>0</v>
      </c>
      <c r="G12" s="190">
        <v>0</v>
      </c>
    </row>
    <row r="13" spans="1:14" ht="18" customHeight="1" x14ac:dyDescent="0.25">
      <c r="A13" s="96"/>
      <c r="B13" s="113" t="s">
        <v>41</v>
      </c>
      <c r="C13" s="191">
        <v>0</v>
      </c>
      <c r="D13" s="192">
        <v>0</v>
      </c>
      <c r="E13" s="191">
        <v>0</v>
      </c>
      <c r="F13" s="193">
        <v>0</v>
      </c>
      <c r="G13" s="194">
        <v>0</v>
      </c>
    </row>
    <row r="14" spans="1:14" ht="15" customHeight="1" x14ac:dyDescent="0.3">
      <c r="A14" s="96"/>
      <c r="B14" s="100" t="s">
        <v>29</v>
      </c>
      <c r="C14" s="201"/>
      <c r="D14" s="201"/>
      <c r="E14" s="201"/>
      <c r="F14" s="201"/>
      <c r="G14" s="200"/>
    </row>
    <row r="15" spans="1:14" s="104" customFormat="1" ht="129.9" customHeight="1" x14ac:dyDescent="0.25">
      <c r="A15" s="103"/>
      <c r="B15" s="320" t="s">
        <v>108</v>
      </c>
      <c r="C15" s="320"/>
      <c r="D15" s="320"/>
      <c r="E15" s="320"/>
      <c r="F15" s="320"/>
      <c r="G15" s="321"/>
      <c r="K15" s="105"/>
    </row>
    <row r="16" spans="1:14" ht="8.1" customHeight="1" x14ac:dyDescent="0.25">
      <c r="A16" s="106"/>
      <c r="B16" s="107"/>
      <c r="C16" s="108"/>
      <c r="D16" s="108"/>
      <c r="E16" s="108"/>
      <c r="F16" s="108"/>
      <c r="G16" s="109"/>
    </row>
    <row r="17" spans="1:11" s="110" customFormat="1" ht="15" customHeight="1" x14ac:dyDescent="0.25">
      <c r="A17" s="96"/>
      <c r="B17" s="173" t="s">
        <v>66</v>
      </c>
      <c r="C17" s="132" t="s">
        <v>61</v>
      </c>
      <c r="D17" s="129" t="s">
        <v>62</v>
      </c>
      <c r="E17" s="128" t="s">
        <v>63</v>
      </c>
      <c r="F17" s="129" t="s">
        <v>64</v>
      </c>
      <c r="G17" s="130" t="s">
        <v>65</v>
      </c>
      <c r="K17" s="111"/>
    </row>
    <row r="18" spans="1:11" ht="15" customHeight="1" x14ac:dyDescent="0.3">
      <c r="A18" s="96"/>
      <c r="B18" s="179" t="s">
        <v>4</v>
      </c>
      <c r="C18" s="208"/>
      <c r="D18" s="208"/>
      <c r="E18" s="208"/>
      <c r="F18" s="208"/>
      <c r="G18" s="209"/>
    </row>
    <row r="19" spans="1:11" ht="18" customHeight="1" x14ac:dyDescent="0.25">
      <c r="A19" s="96"/>
      <c r="B19" s="112" t="s">
        <v>40</v>
      </c>
      <c r="C19" s="195">
        <v>0</v>
      </c>
      <c r="D19" s="196">
        <v>0</v>
      </c>
      <c r="E19" s="195">
        <v>0</v>
      </c>
      <c r="F19" s="196">
        <v>0</v>
      </c>
      <c r="G19" s="197">
        <v>0</v>
      </c>
    </row>
    <row r="20" spans="1:11" ht="18" customHeight="1" x14ac:dyDescent="0.25">
      <c r="A20" s="96"/>
      <c r="B20" s="113" t="s">
        <v>41</v>
      </c>
      <c r="C20" s="191">
        <v>0</v>
      </c>
      <c r="D20" s="192">
        <v>0</v>
      </c>
      <c r="E20" s="191">
        <v>0</v>
      </c>
      <c r="F20" s="193">
        <v>0</v>
      </c>
      <c r="G20" s="194">
        <v>0</v>
      </c>
    </row>
    <row r="21" spans="1:11" ht="20.100000000000001" customHeight="1" x14ac:dyDescent="0.3">
      <c r="A21" s="96"/>
      <c r="B21" s="100" t="s">
        <v>29</v>
      </c>
      <c r="C21" s="201"/>
      <c r="D21" s="201"/>
      <c r="E21" s="201"/>
      <c r="F21" s="201"/>
      <c r="G21" s="200"/>
    </row>
    <row r="22" spans="1:11" s="104" customFormat="1" ht="140.1" customHeight="1" x14ac:dyDescent="0.25">
      <c r="A22" s="103"/>
      <c r="B22" s="114" t="s">
        <v>109</v>
      </c>
      <c r="C22" s="114"/>
      <c r="D22" s="114"/>
      <c r="E22" s="114"/>
      <c r="F22" s="114"/>
      <c r="G22" s="115"/>
      <c r="K22" s="105"/>
    </row>
    <row r="23" spans="1:11" ht="9" customHeight="1" x14ac:dyDescent="0.25">
      <c r="A23" s="106"/>
      <c r="B23" s="107"/>
      <c r="C23" s="108"/>
      <c r="D23" s="108"/>
      <c r="E23" s="108"/>
      <c r="F23" s="108"/>
      <c r="G23" s="109"/>
    </row>
    <row r="24" spans="1:11" s="110" customFormat="1" ht="15" customHeight="1" x14ac:dyDescent="0.25">
      <c r="A24" s="96"/>
      <c r="B24" s="173" t="s">
        <v>66</v>
      </c>
      <c r="C24" s="132" t="s">
        <v>61</v>
      </c>
      <c r="D24" s="129" t="s">
        <v>62</v>
      </c>
      <c r="E24" s="128" t="s">
        <v>63</v>
      </c>
      <c r="F24" s="129" t="s">
        <v>64</v>
      </c>
      <c r="G24" s="130" t="s">
        <v>65</v>
      </c>
      <c r="K24" s="111"/>
    </row>
    <row r="25" spans="1:11" s="110" customFormat="1" ht="15" customHeight="1" x14ac:dyDescent="0.25">
      <c r="A25" s="96"/>
      <c r="B25" s="174" t="s">
        <v>97</v>
      </c>
      <c r="C25" s="324"/>
      <c r="D25" s="325"/>
      <c r="E25" s="325"/>
      <c r="F25" s="325"/>
      <c r="G25" s="326"/>
      <c r="K25" s="111"/>
    </row>
    <row r="26" spans="1:11" ht="20.100000000000001" customHeight="1" x14ac:dyDescent="0.25">
      <c r="A26" s="96"/>
      <c r="B26" s="175" t="s">
        <v>5</v>
      </c>
      <c r="C26" s="198">
        <v>42513</v>
      </c>
      <c r="D26" s="198">
        <v>42513</v>
      </c>
      <c r="E26" s="198">
        <v>42513</v>
      </c>
      <c r="F26" s="198">
        <v>42513</v>
      </c>
      <c r="G26" s="198">
        <v>42513</v>
      </c>
    </row>
    <row r="27" spans="1:11" ht="18" customHeight="1" x14ac:dyDescent="0.25">
      <c r="A27" s="96"/>
      <c r="B27" s="176" t="s">
        <v>6</v>
      </c>
      <c r="C27" s="191">
        <v>0</v>
      </c>
      <c r="D27" s="192">
        <v>0</v>
      </c>
      <c r="E27" s="191">
        <v>0</v>
      </c>
      <c r="F27" s="193">
        <v>0</v>
      </c>
      <c r="G27" s="194">
        <v>0</v>
      </c>
    </row>
    <row r="28" spans="1:11" ht="63" customHeight="1" x14ac:dyDescent="0.3">
      <c r="A28" s="96"/>
      <c r="B28" s="322" t="s">
        <v>101</v>
      </c>
      <c r="C28" s="322"/>
      <c r="D28" s="322"/>
      <c r="E28" s="322"/>
      <c r="F28" s="322"/>
      <c r="G28" s="323"/>
    </row>
    <row r="29" spans="1:11" s="104" customFormat="1" ht="150" customHeight="1" x14ac:dyDescent="0.25">
      <c r="A29" s="103"/>
      <c r="B29" s="320" t="s">
        <v>124</v>
      </c>
      <c r="C29" s="320"/>
      <c r="D29" s="320"/>
      <c r="E29" s="320"/>
      <c r="F29" s="320"/>
      <c r="G29" s="321"/>
      <c r="K29" s="105"/>
    </row>
    <row r="30" spans="1:11" ht="8.1" customHeight="1" x14ac:dyDescent="0.25">
      <c r="A30" s="106"/>
      <c r="B30" s="107"/>
      <c r="C30" s="108"/>
      <c r="D30" s="108"/>
      <c r="E30" s="108"/>
      <c r="F30" s="108"/>
      <c r="G30" s="109"/>
    </row>
    <row r="31" spans="1:11" s="110" customFormat="1" ht="15" customHeight="1" x14ac:dyDescent="0.25">
      <c r="A31" s="96"/>
      <c r="B31" s="133" t="s">
        <v>66</v>
      </c>
      <c r="C31" s="134" t="s">
        <v>61</v>
      </c>
      <c r="D31" s="129" t="s">
        <v>62</v>
      </c>
      <c r="E31" s="128" t="s">
        <v>63</v>
      </c>
      <c r="F31" s="129" t="s">
        <v>64</v>
      </c>
      <c r="G31" s="130" t="s">
        <v>65</v>
      </c>
      <c r="K31" s="111"/>
    </row>
    <row r="32" spans="1:11" ht="15" customHeight="1" x14ac:dyDescent="0.3">
      <c r="A32" s="96"/>
      <c r="B32" s="180" t="s">
        <v>7</v>
      </c>
      <c r="C32" s="208"/>
      <c r="D32" s="208"/>
      <c r="E32" s="208"/>
      <c r="F32" s="208"/>
      <c r="G32" s="209"/>
    </row>
    <row r="33" spans="1:11" ht="18" customHeight="1" thickBot="1" x14ac:dyDescent="0.3">
      <c r="A33" s="96"/>
      <c r="B33" s="112" t="s">
        <v>40</v>
      </c>
      <c r="C33" s="237">
        <f>(5*328*12)+(1* 328*6)</f>
        <v>21648</v>
      </c>
      <c r="D33" s="237">
        <f>(6*328*12)+(2* 328*6)</f>
        <v>27552</v>
      </c>
      <c r="E33" s="237">
        <f>(7*328*12)+(2* 328*6)</f>
        <v>31488</v>
      </c>
      <c r="F33" s="237">
        <f>(8*328*12)+(3* 328*6)</f>
        <v>37392</v>
      </c>
      <c r="G33" s="237">
        <f>(10*328*12)+(3* 328*6)</f>
        <v>45264</v>
      </c>
    </row>
    <row r="34" spans="1:11" ht="18" customHeight="1" x14ac:dyDescent="0.25">
      <c r="A34" s="96"/>
      <c r="B34" s="113" t="s">
        <v>41</v>
      </c>
      <c r="C34" s="191">
        <v>0</v>
      </c>
      <c r="D34" s="192">
        <v>0</v>
      </c>
      <c r="E34" s="191">
        <v>0</v>
      </c>
      <c r="F34" s="193">
        <v>0</v>
      </c>
      <c r="G34" s="194">
        <v>0</v>
      </c>
    </row>
    <row r="35" spans="1:11" ht="20.100000000000001" customHeight="1" x14ac:dyDescent="0.3">
      <c r="A35" s="96"/>
      <c r="B35" s="327" t="s">
        <v>53</v>
      </c>
      <c r="C35" s="322"/>
      <c r="D35" s="322"/>
      <c r="E35" s="322"/>
      <c r="F35" s="322"/>
      <c r="G35" s="323"/>
    </row>
    <row r="36" spans="1:11" s="104" customFormat="1" ht="129.9" customHeight="1" x14ac:dyDescent="0.25">
      <c r="A36" s="103"/>
      <c r="B36" s="328" t="s">
        <v>121</v>
      </c>
      <c r="C36" s="328"/>
      <c r="D36" s="328"/>
      <c r="E36" s="328"/>
      <c r="F36" s="328"/>
      <c r="G36" s="329"/>
      <c r="K36" s="105"/>
    </row>
    <row r="37" spans="1:11" s="104" customFormat="1" ht="22.5" customHeight="1" x14ac:dyDescent="0.25">
      <c r="A37" s="182"/>
      <c r="B37" s="184" t="s">
        <v>98</v>
      </c>
      <c r="C37" s="185"/>
      <c r="D37" s="185"/>
      <c r="E37" s="185"/>
      <c r="F37" s="185"/>
      <c r="G37" s="185"/>
      <c r="K37" s="105"/>
    </row>
    <row r="38" spans="1:11" s="104" customFormat="1" ht="17.25" customHeight="1" x14ac:dyDescent="0.25">
      <c r="A38" s="183"/>
      <c r="B38" s="186" t="s">
        <v>40</v>
      </c>
      <c r="C38" s="187">
        <f t="shared" ref="C38:G39" si="0">SUM(C5,C12,C19,C26,C33)</f>
        <v>64161</v>
      </c>
      <c r="D38" s="187">
        <f t="shared" si="0"/>
        <v>70065</v>
      </c>
      <c r="E38" s="187">
        <f t="shared" si="0"/>
        <v>74001</v>
      </c>
      <c r="F38" s="187">
        <f t="shared" si="0"/>
        <v>79905</v>
      </c>
      <c r="G38" s="187">
        <f t="shared" si="0"/>
        <v>87777</v>
      </c>
      <c r="K38" s="105"/>
    </row>
    <row r="39" spans="1:11" s="104" customFormat="1" ht="18" customHeight="1" x14ac:dyDescent="0.25">
      <c r="A39" s="183"/>
      <c r="B39" s="186" t="s">
        <v>41</v>
      </c>
      <c r="C39" s="187">
        <f t="shared" si="0"/>
        <v>0</v>
      </c>
      <c r="D39" s="187">
        <f t="shared" si="0"/>
        <v>0</v>
      </c>
      <c r="E39" s="187">
        <f t="shared" si="0"/>
        <v>0</v>
      </c>
      <c r="F39" s="187">
        <f t="shared" si="0"/>
        <v>0</v>
      </c>
      <c r="G39" s="187">
        <f t="shared" si="0"/>
        <v>0</v>
      </c>
      <c r="K39" s="105"/>
    </row>
    <row r="40" spans="1:11" ht="17.25" customHeight="1" x14ac:dyDescent="0.25">
      <c r="A40" s="106"/>
      <c r="B40" s="107"/>
      <c r="C40" s="116"/>
      <c r="D40" s="116"/>
      <c r="E40" s="116"/>
      <c r="F40" s="116"/>
      <c r="G40" s="117"/>
    </row>
    <row r="41" spans="1:11" ht="16.2" x14ac:dyDescent="0.25">
      <c r="A41" s="330" t="s">
        <v>38</v>
      </c>
      <c r="B41" s="331" t="s">
        <v>83</v>
      </c>
      <c r="C41" s="203" t="s">
        <v>61</v>
      </c>
      <c r="D41" s="203" t="s">
        <v>62</v>
      </c>
      <c r="E41" s="203" t="s">
        <v>63</v>
      </c>
      <c r="F41" s="203" t="s">
        <v>64</v>
      </c>
      <c r="G41" s="203" t="s">
        <v>65</v>
      </c>
    </row>
    <row r="42" spans="1:11" s="93" customFormat="1" ht="30" customHeight="1" x14ac:dyDescent="0.25">
      <c r="A42" s="330"/>
      <c r="B42" s="331"/>
      <c r="C42" s="199">
        <f>SUM(C5,C6,C12,C13,C19,C20,C26,C27,C33,C34)</f>
        <v>64161</v>
      </c>
      <c r="D42" s="199">
        <f>SUM(D5,D6,D12,D13,D19,D20,D26,D27,D33,D34)</f>
        <v>70065</v>
      </c>
      <c r="E42" s="199">
        <f>SUM(E5,E6,E12,E13,E19,E20,E26,E27,E33,E34)</f>
        <v>74001</v>
      </c>
      <c r="F42" s="199">
        <f>SUM(F5,F6,F12,F13,F19,F20,F26,F27,F33,F34)</f>
        <v>79905</v>
      </c>
      <c r="G42" s="199">
        <f>SUM(G5,G6,G12,G13,G19,G20,G26,G27,G33,G34)</f>
        <v>87777</v>
      </c>
    </row>
    <row r="43" spans="1:11" s="93" customFormat="1" ht="17.399999999999999" x14ac:dyDescent="0.25">
      <c r="A43" s="202"/>
      <c r="B43" s="119"/>
      <c r="C43" s="120"/>
      <c r="D43" s="120"/>
      <c r="E43" s="120"/>
      <c r="F43" s="120"/>
      <c r="G43" s="120"/>
    </row>
    <row r="44" spans="1:11" s="93" customFormat="1" x14ac:dyDescent="0.25">
      <c r="A44" s="124"/>
      <c r="B44" s="121"/>
      <c r="C44" s="122"/>
      <c r="D44" s="122"/>
      <c r="E44" s="122"/>
      <c r="F44" s="122"/>
      <c r="G44" s="122"/>
    </row>
    <row r="45" spans="1:11" s="93" customFormat="1" x14ac:dyDescent="0.25">
      <c r="A45" s="124"/>
      <c r="B45" s="121"/>
      <c r="C45" s="122"/>
      <c r="D45" s="122"/>
      <c r="E45" s="122"/>
      <c r="F45" s="122"/>
      <c r="G45" s="122"/>
    </row>
    <row r="46" spans="1:11" s="93" customFormat="1" x14ac:dyDescent="0.3">
      <c r="A46" s="232"/>
      <c r="B46" s="227">
        <f>SUM(C42:G42)</f>
        <v>375909</v>
      </c>
      <c r="C46" s="233" t="s">
        <v>103</v>
      </c>
      <c r="D46" s="234"/>
      <c r="E46" s="230"/>
      <c r="F46" s="230"/>
      <c r="G46" s="230"/>
      <c r="H46" s="236"/>
    </row>
    <row r="47" spans="1:11" s="93" customFormat="1" x14ac:dyDescent="0.25">
      <c r="A47" s="124"/>
      <c r="B47" s="121"/>
      <c r="C47" s="122"/>
      <c r="D47" s="122"/>
      <c r="E47" s="122"/>
      <c r="F47" s="122"/>
      <c r="G47" s="122"/>
    </row>
    <row r="48" spans="1:11" s="93" customFormat="1" x14ac:dyDescent="0.25">
      <c r="A48" s="124"/>
      <c r="B48" s="121"/>
      <c r="C48" s="122"/>
      <c r="D48" s="122"/>
      <c r="E48" s="122"/>
      <c r="F48" s="122"/>
      <c r="G48" s="122"/>
    </row>
    <row r="49" spans="1:11" s="93" customFormat="1" x14ac:dyDescent="0.25">
      <c r="A49" s="124"/>
      <c r="B49" s="121"/>
      <c r="C49" s="122"/>
      <c r="D49" s="122"/>
      <c r="E49" s="122"/>
      <c r="F49" s="122"/>
      <c r="G49" s="122"/>
    </row>
    <row r="50" spans="1:11" s="93" customFormat="1" x14ac:dyDescent="0.25">
      <c r="A50" s="124"/>
      <c r="B50" s="121"/>
      <c r="C50" s="122"/>
      <c r="D50" s="122"/>
      <c r="E50" s="122"/>
      <c r="F50" s="122"/>
      <c r="G50" s="122"/>
    </row>
    <row r="51" spans="1:11" s="93" customFormat="1" x14ac:dyDescent="0.25">
      <c r="A51" s="124"/>
      <c r="B51" s="121"/>
      <c r="C51" s="122"/>
      <c r="D51" s="122"/>
      <c r="E51" s="122"/>
      <c r="F51" s="122"/>
      <c r="G51" s="122"/>
    </row>
    <row r="52" spans="1:11" s="93" customFormat="1" x14ac:dyDescent="0.25">
      <c r="A52" s="124"/>
      <c r="B52" s="121"/>
      <c r="C52" s="122"/>
      <c r="D52" s="122"/>
      <c r="E52" s="122"/>
      <c r="F52" s="122"/>
      <c r="G52" s="122"/>
    </row>
    <row r="53" spans="1:11" s="93" customFormat="1" x14ac:dyDescent="0.25">
      <c r="A53" s="124"/>
      <c r="B53" s="121"/>
      <c r="C53" s="122"/>
      <c r="D53" s="122"/>
      <c r="E53" s="122"/>
      <c r="F53" s="122"/>
      <c r="G53" s="122"/>
    </row>
    <row r="54" spans="1:11" s="93" customFormat="1" x14ac:dyDescent="0.25">
      <c r="A54" s="124"/>
      <c r="B54" s="121"/>
      <c r="C54" s="122"/>
      <c r="D54" s="122"/>
      <c r="E54" s="122"/>
      <c r="F54" s="122"/>
      <c r="G54" s="122"/>
    </row>
    <row r="55" spans="1:11" s="93" customFormat="1" x14ac:dyDescent="0.25">
      <c r="A55" s="124"/>
      <c r="B55" s="121"/>
      <c r="C55" s="122"/>
      <c r="D55" s="122"/>
      <c r="E55" s="122"/>
      <c r="F55" s="122"/>
      <c r="G55" s="122"/>
    </row>
    <row r="56" spans="1:11" ht="15" x14ac:dyDescent="0.25">
      <c r="A56" s="92"/>
      <c r="B56" s="125"/>
      <c r="C56" s="125"/>
      <c r="D56" s="125"/>
      <c r="E56" s="125"/>
      <c r="F56" s="125"/>
      <c r="G56" s="125"/>
      <c r="K56" s="92"/>
    </row>
    <row r="57" spans="1:11" ht="15" x14ac:dyDescent="0.25">
      <c r="A57" s="92"/>
      <c r="B57" s="125"/>
      <c r="C57" s="125"/>
      <c r="D57" s="125"/>
      <c r="E57" s="125"/>
      <c r="F57" s="125"/>
      <c r="G57" s="125"/>
      <c r="K57" s="92"/>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91" zoomScaleNormal="100" workbookViewId="0">
      <selection activeCell="B35" sqref="B35:G35"/>
    </sheetView>
  </sheetViews>
  <sheetFormatPr defaultColWidth="9.109375" defaultRowHeight="15.6" x14ac:dyDescent="0.25"/>
  <cols>
    <col min="1" max="1" width="4.5546875" style="126" customWidth="1"/>
    <col min="2" max="2" width="51.109375" style="127" customWidth="1"/>
    <col min="3" max="5" width="13" style="127" customWidth="1"/>
    <col min="6" max="6" width="13.5546875" style="127" customWidth="1"/>
    <col min="7" max="7" width="13.21875" style="127" customWidth="1"/>
    <col min="8" max="8" width="9.109375" style="92"/>
    <col min="9" max="9" width="19.44140625" style="92" customWidth="1"/>
    <col min="10" max="10" width="9.109375" style="92"/>
    <col min="11" max="11" width="9.109375" style="93"/>
    <col min="12" max="16384" width="9.109375" style="92"/>
  </cols>
  <sheetData>
    <row r="1" spans="1:11" s="87" customFormat="1" ht="144.75" customHeight="1" x14ac:dyDescent="0.25">
      <c r="A1" s="312" t="s">
        <v>106</v>
      </c>
      <c r="B1" s="313"/>
      <c r="C1" s="313"/>
      <c r="D1" s="313"/>
      <c r="E1" s="313"/>
      <c r="F1" s="313"/>
      <c r="G1" s="314"/>
      <c r="K1" s="88"/>
    </row>
    <row r="2" spans="1:11" ht="11.25" customHeight="1" thickBot="1" x14ac:dyDescent="0.3">
      <c r="A2" s="89"/>
      <c r="B2" s="90"/>
      <c r="C2" s="91"/>
      <c r="D2" s="91"/>
      <c r="E2" s="91"/>
      <c r="F2" s="91"/>
      <c r="G2" s="91"/>
    </row>
    <row r="3" spans="1:11" s="94" customFormat="1" ht="20.399999999999999" x14ac:dyDescent="0.25">
      <c r="A3" s="168" t="s">
        <v>78</v>
      </c>
      <c r="B3" s="204" t="s">
        <v>67</v>
      </c>
      <c r="C3" s="205" t="s">
        <v>68</v>
      </c>
      <c r="D3" s="206" t="s">
        <v>69</v>
      </c>
      <c r="E3" s="206" t="s">
        <v>70</v>
      </c>
      <c r="F3" s="206" t="s">
        <v>71</v>
      </c>
      <c r="G3" s="207" t="s">
        <v>72</v>
      </c>
      <c r="K3" s="95"/>
    </row>
    <row r="4" spans="1:11" s="147" customFormat="1" ht="15" customHeight="1" x14ac:dyDescent="0.25">
      <c r="A4" s="144"/>
      <c r="B4" s="212" t="s">
        <v>80</v>
      </c>
      <c r="C4" s="145"/>
      <c r="D4" s="145"/>
      <c r="E4" s="145"/>
      <c r="F4" s="145"/>
      <c r="G4" s="146"/>
      <c r="K4" s="148"/>
    </row>
    <row r="5" spans="1:11" ht="15" customHeight="1" x14ac:dyDescent="0.3">
      <c r="A5" s="96"/>
      <c r="B5" s="217" t="s">
        <v>11</v>
      </c>
      <c r="C5" s="218"/>
      <c r="D5" s="208"/>
      <c r="E5" s="208"/>
      <c r="F5" s="208"/>
      <c r="G5" s="209"/>
    </row>
    <row r="6" spans="1:11" ht="15" customHeight="1" x14ac:dyDescent="0.25">
      <c r="A6" s="97"/>
      <c r="B6" s="210" t="s">
        <v>40</v>
      </c>
      <c r="C6" s="195">
        <v>0</v>
      </c>
      <c r="D6" s="195">
        <v>0</v>
      </c>
      <c r="E6" s="195">
        <v>0</v>
      </c>
      <c r="F6" s="196">
        <v>0</v>
      </c>
      <c r="G6" s="197">
        <v>0</v>
      </c>
    </row>
    <row r="7" spans="1:11" ht="15" customHeight="1" x14ac:dyDescent="0.25">
      <c r="A7" s="97"/>
      <c r="B7" s="210" t="s">
        <v>41</v>
      </c>
      <c r="C7" s="198">
        <v>2513</v>
      </c>
      <c r="D7" s="189">
        <v>2513</v>
      </c>
      <c r="E7" s="198">
        <v>2513</v>
      </c>
      <c r="F7" s="189">
        <v>2513</v>
      </c>
      <c r="G7" s="216">
        <v>2513</v>
      </c>
    </row>
    <row r="8" spans="1:11" ht="15" customHeight="1" x14ac:dyDescent="0.3">
      <c r="A8" s="96"/>
      <c r="B8" s="217" t="s">
        <v>14</v>
      </c>
      <c r="C8" s="221"/>
      <c r="D8" s="222"/>
      <c r="E8" s="222"/>
      <c r="F8" s="222"/>
      <c r="G8" s="223"/>
    </row>
    <row r="9" spans="1:11" ht="15" customHeight="1" x14ac:dyDescent="0.25">
      <c r="A9" s="97"/>
      <c r="B9" s="210" t="s">
        <v>40</v>
      </c>
      <c r="C9" s="195">
        <v>0</v>
      </c>
      <c r="D9" s="195">
        <v>0</v>
      </c>
      <c r="E9" s="195">
        <v>0</v>
      </c>
      <c r="F9" s="196">
        <v>0</v>
      </c>
      <c r="G9" s="197">
        <v>0</v>
      </c>
    </row>
    <row r="10" spans="1:11" ht="15" customHeight="1" x14ac:dyDescent="0.25">
      <c r="A10" s="97"/>
      <c r="B10" s="210" t="s">
        <v>41</v>
      </c>
      <c r="C10" s="198">
        <v>0</v>
      </c>
      <c r="D10" s="189">
        <v>0</v>
      </c>
      <c r="E10" s="198">
        <v>0</v>
      </c>
      <c r="F10" s="189">
        <v>0</v>
      </c>
      <c r="G10" s="216">
        <v>0</v>
      </c>
    </row>
    <row r="11" spans="1:11" ht="15" customHeight="1" x14ac:dyDescent="0.3">
      <c r="A11" s="96"/>
      <c r="B11" s="217" t="s">
        <v>16</v>
      </c>
      <c r="C11" s="221"/>
      <c r="D11" s="222"/>
      <c r="E11" s="222"/>
      <c r="F11" s="222"/>
      <c r="G11" s="223"/>
    </row>
    <row r="12" spans="1:11" ht="15" customHeight="1" x14ac:dyDescent="0.25">
      <c r="A12" s="97"/>
      <c r="B12" s="210" t="s">
        <v>40</v>
      </c>
      <c r="C12" s="195">
        <v>0</v>
      </c>
      <c r="D12" s="195">
        <v>0</v>
      </c>
      <c r="E12" s="195">
        <v>0</v>
      </c>
      <c r="F12" s="196">
        <v>0</v>
      </c>
      <c r="G12" s="197">
        <v>0</v>
      </c>
    </row>
    <row r="13" spans="1:11" ht="15" customHeight="1" x14ac:dyDescent="0.25">
      <c r="A13" s="97"/>
      <c r="B13" s="210" t="s">
        <v>41</v>
      </c>
      <c r="C13" s="198">
        <v>40000</v>
      </c>
      <c r="D13" s="189">
        <v>40000</v>
      </c>
      <c r="E13" s="198">
        <v>40000</v>
      </c>
      <c r="F13" s="189">
        <v>40000</v>
      </c>
      <c r="G13" s="216">
        <v>40000</v>
      </c>
    </row>
    <row r="14" spans="1:11" ht="15" customHeight="1" x14ac:dyDescent="0.3">
      <c r="A14" s="96"/>
      <c r="B14" s="217" t="s">
        <v>17</v>
      </c>
      <c r="C14" s="221"/>
      <c r="D14" s="222"/>
      <c r="E14" s="222"/>
      <c r="F14" s="222"/>
      <c r="G14" s="223"/>
    </row>
    <row r="15" spans="1:11" ht="15" customHeight="1" x14ac:dyDescent="0.25">
      <c r="A15" s="97"/>
      <c r="B15" s="210" t="s">
        <v>40</v>
      </c>
      <c r="C15" s="195">
        <v>0</v>
      </c>
      <c r="D15" s="195">
        <v>0</v>
      </c>
      <c r="E15" s="195">
        <v>0</v>
      </c>
      <c r="F15" s="196">
        <v>0</v>
      </c>
      <c r="G15" s="197">
        <v>0</v>
      </c>
    </row>
    <row r="16" spans="1:11" ht="15" customHeight="1" x14ac:dyDescent="0.25">
      <c r="A16" s="97"/>
      <c r="B16" s="210" t="s">
        <v>41</v>
      </c>
      <c r="C16" s="198">
        <v>0</v>
      </c>
      <c r="D16" s="189">
        <v>0</v>
      </c>
      <c r="E16" s="198">
        <v>0</v>
      </c>
      <c r="F16" s="189">
        <v>0</v>
      </c>
      <c r="G16" s="216">
        <v>0</v>
      </c>
    </row>
    <row r="17" spans="1:11" ht="15" customHeight="1" x14ac:dyDescent="0.3">
      <c r="A17" s="96"/>
      <c r="B17" s="211" t="s">
        <v>18</v>
      </c>
      <c r="C17" s="221"/>
      <c r="D17" s="222"/>
      <c r="E17" s="222"/>
      <c r="F17" s="222"/>
      <c r="G17" s="223"/>
    </row>
    <row r="18" spans="1:11" ht="15" customHeight="1" x14ac:dyDescent="0.25">
      <c r="A18" s="97"/>
      <c r="B18" s="98" t="s">
        <v>40</v>
      </c>
      <c r="C18" s="195">
        <v>0</v>
      </c>
      <c r="D18" s="195">
        <v>0</v>
      </c>
      <c r="E18" s="195">
        <v>0</v>
      </c>
      <c r="F18" s="196">
        <v>0</v>
      </c>
      <c r="G18" s="197">
        <v>0</v>
      </c>
    </row>
    <row r="19" spans="1:11" ht="15" customHeight="1" x14ac:dyDescent="0.25">
      <c r="A19" s="97"/>
      <c r="B19" s="98" t="s">
        <v>41</v>
      </c>
      <c r="C19" s="198">
        <v>0</v>
      </c>
      <c r="D19" s="189">
        <v>0</v>
      </c>
      <c r="E19" s="198">
        <v>0</v>
      </c>
      <c r="F19" s="189">
        <v>0</v>
      </c>
      <c r="G19" s="216">
        <v>0</v>
      </c>
    </row>
    <row r="20" spans="1:11" s="101" customFormat="1" ht="39.9" customHeight="1" x14ac:dyDescent="0.25">
      <c r="A20" s="158"/>
      <c r="B20" s="332" t="s">
        <v>102</v>
      </c>
      <c r="C20" s="332"/>
      <c r="D20" s="332"/>
      <c r="E20" s="332"/>
      <c r="F20" s="332"/>
      <c r="G20" s="333"/>
      <c r="K20" s="102"/>
    </row>
    <row r="21" spans="1:11" s="104" customFormat="1" ht="144.9" customHeight="1" x14ac:dyDescent="0.25">
      <c r="A21" s="103"/>
      <c r="B21" s="317" t="s">
        <v>118</v>
      </c>
      <c r="C21" s="318"/>
      <c r="D21" s="318"/>
      <c r="E21" s="318"/>
      <c r="F21" s="318"/>
      <c r="G21" s="319"/>
      <c r="J21" s="105"/>
      <c r="K21" s="105"/>
    </row>
    <row r="22" spans="1:11" ht="5.0999999999999996" customHeight="1" x14ac:dyDescent="0.25">
      <c r="A22" s="106"/>
      <c r="B22" s="107"/>
      <c r="C22" s="107"/>
      <c r="D22" s="107"/>
      <c r="E22" s="107"/>
      <c r="F22" s="107"/>
      <c r="G22" s="143"/>
    </row>
    <row r="23" spans="1:11" s="110" customFormat="1" ht="15" customHeight="1" x14ac:dyDescent="0.25">
      <c r="A23" s="96"/>
      <c r="B23" s="135" t="s">
        <v>81</v>
      </c>
      <c r="C23" s="136" t="s">
        <v>73</v>
      </c>
      <c r="D23" s="137" t="s">
        <v>74</v>
      </c>
      <c r="E23" s="136" t="s">
        <v>75</v>
      </c>
      <c r="F23" s="137" t="s">
        <v>76</v>
      </c>
      <c r="G23" s="138" t="s">
        <v>77</v>
      </c>
      <c r="K23" s="111"/>
    </row>
    <row r="24" spans="1:11" ht="15" customHeight="1" x14ac:dyDescent="0.3">
      <c r="A24" s="96"/>
      <c r="B24" s="213" t="s">
        <v>19</v>
      </c>
      <c r="C24" s="218"/>
      <c r="D24" s="208"/>
      <c r="E24" s="208"/>
      <c r="F24" s="208"/>
      <c r="G24" s="209"/>
    </row>
    <row r="25" spans="1:11" ht="18" customHeight="1" x14ac:dyDescent="0.25">
      <c r="A25" s="96"/>
      <c r="B25" s="112" t="s">
        <v>40</v>
      </c>
      <c r="C25" s="195">
        <v>0</v>
      </c>
      <c r="D25" s="195">
        <v>0</v>
      </c>
      <c r="E25" s="195">
        <v>0</v>
      </c>
      <c r="F25" s="196">
        <v>0</v>
      </c>
      <c r="G25" s="197">
        <v>0</v>
      </c>
    </row>
    <row r="26" spans="1:11" ht="18" customHeight="1" x14ac:dyDescent="0.25">
      <c r="A26" s="96"/>
      <c r="B26" s="113" t="s">
        <v>41</v>
      </c>
      <c r="C26" s="198">
        <v>0</v>
      </c>
      <c r="D26" s="189">
        <v>0</v>
      </c>
      <c r="E26" s="198">
        <v>0</v>
      </c>
      <c r="F26" s="189">
        <v>0</v>
      </c>
      <c r="G26" s="216">
        <v>0</v>
      </c>
    </row>
    <row r="27" spans="1:11" s="159" customFormat="1" ht="15" customHeight="1" x14ac:dyDescent="0.3">
      <c r="A27" s="158"/>
      <c r="B27" s="100" t="s">
        <v>29</v>
      </c>
      <c r="C27" s="141"/>
      <c r="D27" s="141"/>
      <c r="E27" s="141"/>
      <c r="F27" s="141"/>
      <c r="G27" s="142"/>
      <c r="K27" s="160"/>
    </row>
    <row r="28" spans="1:11" s="104" customFormat="1" ht="150" customHeight="1" x14ac:dyDescent="0.25">
      <c r="A28" s="103"/>
      <c r="B28" s="320" t="s">
        <v>110</v>
      </c>
      <c r="C28" s="320"/>
      <c r="D28" s="320"/>
      <c r="E28" s="320"/>
      <c r="F28" s="320"/>
      <c r="G28" s="321"/>
      <c r="K28" s="105"/>
    </row>
    <row r="29" spans="1:11" ht="8.1" customHeight="1" x14ac:dyDescent="0.25">
      <c r="A29" s="106"/>
      <c r="B29" s="107"/>
      <c r="C29" s="108"/>
      <c r="D29" s="108"/>
      <c r="E29" s="108"/>
      <c r="F29" s="108"/>
      <c r="G29" s="109"/>
    </row>
    <row r="30" spans="1:11" s="110" customFormat="1" ht="15" customHeight="1" x14ac:dyDescent="0.25">
      <c r="A30" s="96"/>
      <c r="B30" s="135" t="s">
        <v>81</v>
      </c>
      <c r="C30" s="139" t="s">
        <v>73</v>
      </c>
      <c r="D30" s="137" t="s">
        <v>74</v>
      </c>
      <c r="E30" s="136" t="s">
        <v>75</v>
      </c>
      <c r="F30" s="137" t="s">
        <v>76</v>
      </c>
      <c r="G30" s="138" t="s">
        <v>77</v>
      </c>
      <c r="K30" s="111"/>
    </row>
    <row r="31" spans="1:11" ht="15" customHeight="1" x14ac:dyDescent="0.3">
      <c r="A31" s="96"/>
      <c r="B31" s="214" t="s">
        <v>21</v>
      </c>
      <c r="C31" s="208"/>
      <c r="D31" s="208"/>
      <c r="E31" s="208"/>
      <c r="F31" s="208"/>
      <c r="G31" s="209"/>
    </row>
    <row r="32" spans="1:11" ht="18" customHeight="1" x14ac:dyDescent="0.25">
      <c r="A32" s="96"/>
      <c r="B32" s="112" t="s">
        <v>40</v>
      </c>
      <c r="C32" s="195">
        <v>420</v>
      </c>
      <c r="D32" s="195">
        <v>420</v>
      </c>
      <c r="E32" s="195">
        <v>2124</v>
      </c>
      <c r="F32" s="196">
        <v>2124</v>
      </c>
      <c r="G32" s="197">
        <v>2124</v>
      </c>
    </row>
    <row r="33" spans="1:11" ht="18" customHeight="1" x14ac:dyDescent="0.25">
      <c r="A33" s="96"/>
      <c r="B33" s="113" t="s">
        <v>41</v>
      </c>
      <c r="C33" s="198">
        <v>0</v>
      </c>
      <c r="D33" s="189">
        <v>0</v>
      </c>
      <c r="E33" s="198">
        <v>0</v>
      </c>
      <c r="F33" s="189">
        <v>0</v>
      </c>
      <c r="G33" s="216">
        <v>0</v>
      </c>
    </row>
    <row r="34" spans="1:11" s="159" customFormat="1" ht="20.100000000000001" customHeight="1" x14ac:dyDescent="0.3">
      <c r="A34" s="158"/>
      <c r="B34" s="100" t="s">
        <v>29</v>
      </c>
      <c r="C34" s="141"/>
      <c r="D34" s="141"/>
      <c r="E34" s="141"/>
      <c r="F34" s="141"/>
      <c r="G34" s="142"/>
      <c r="K34" s="160"/>
    </row>
    <row r="35" spans="1:11" s="104" customFormat="1" ht="144.9" customHeight="1" x14ac:dyDescent="0.25">
      <c r="A35" s="103"/>
      <c r="B35" s="317" t="s">
        <v>125</v>
      </c>
      <c r="C35" s="318"/>
      <c r="D35" s="318"/>
      <c r="E35" s="318"/>
      <c r="F35" s="318"/>
      <c r="G35" s="319"/>
      <c r="K35" s="105"/>
    </row>
    <row r="36" spans="1:11" ht="5.0999999999999996" customHeight="1" x14ac:dyDescent="0.25">
      <c r="A36" s="106"/>
      <c r="B36" s="107"/>
      <c r="C36" s="108"/>
      <c r="D36" s="108"/>
      <c r="E36" s="108"/>
      <c r="F36" s="108"/>
      <c r="G36" s="109"/>
    </row>
    <row r="37" spans="1:11" s="110" customFormat="1" ht="15" customHeight="1" x14ac:dyDescent="0.25">
      <c r="A37" s="96"/>
      <c r="B37" s="135" t="s">
        <v>81</v>
      </c>
      <c r="C37" s="139" t="s">
        <v>73</v>
      </c>
      <c r="D37" s="137" t="s">
        <v>74</v>
      </c>
      <c r="E37" s="136" t="s">
        <v>75</v>
      </c>
      <c r="F37" s="137" t="s">
        <v>76</v>
      </c>
      <c r="G37" s="138" t="s">
        <v>77</v>
      </c>
      <c r="K37" s="111"/>
    </row>
    <row r="38" spans="1:11" ht="15" customHeight="1" x14ac:dyDescent="0.3">
      <c r="A38" s="96"/>
      <c r="B38" s="214" t="s">
        <v>22</v>
      </c>
      <c r="C38" s="208"/>
      <c r="D38" s="208"/>
      <c r="E38" s="208"/>
      <c r="F38" s="208"/>
      <c r="G38" s="209"/>
    </row>
    <row r="39" spans="1:11" ht="20.100000000000001" customHeight="1" x14ac:dyDescent="0.25">
      <c r="A39" s="96"/>
      <c r="B39" s="112" t="s">
        <v>40</v>
      </c>
      <c r="C39" s="195">
        <v>0</v>
      </c>
      <c r="D39" s="195">
        <v>0</v>
      </c>
      <c r="E39" s="195">
        <v>0</v>
      </c>
      <c r="F39" s="196">
        <v>0</v>
      </c>
      <c r="G39" s="197">
        <v>0</v>
      </c>
    </row>
    <row r="40" spans="1:11" ht="18" customHeight="1" x14ac:dyDescent="0.25">
      <c r="A40" s="96"/>
      <c r="B40" s="113" t="s">
        <v>41</v>
      </c>
      <c r="C40" s="198">
        <v>0</v>
      </c>
      <c r="D40" s="189">
        <v>0</v>
      </c>
      <c r="E40" s="198">
        <v>0</v>
      </c>
      <c r="F40" s="189">
        <v>0</v>
      </c>
      <c r="G40" s="216">
        <v>0</v>
      </c>
    </row>
    <row r="41" spans="1:11" s="159" customFormat="1" ht="20.100000000000001" customHeight="1" x14ac:dyDescent="0.3">
      <c r="A41" s="158"/>
      <c r="B41" s="100" t="s">
        <v>29</v>
      </c>
      <c r="C41" s="141"/>
      <c r="D41" s="141"/>
      <c r="E41" s="141"/>
      <c r="F41" s="141"/>
      <c r="G41" s="142"/>
      <c r="K41" s="160"/>
    </row>
    <row r="42" spans="1:11" s="104" customFormat="1" ht="150" customHeight="1" x14ac:dyDescent="0.25">
      <c r="A42" s="103"/>
      <c r="B42" s="317" t="s">
        <v>111</v>
      </c>
      <c r="C42" s="318"/>
      <c r="D42" s="318"/>
      <c r="E42" s="318"/>
      <c r="F42" s="318"/>
      <c r="G42" s="319"/>
      <c r="K42" s="105"/>
    </row>
    <row r="43" spans="1:11" ht="8.1" customHeight="1" x14ac:dyDescent="0.25">
      <c r="A43" s="106"/>
      <c r="B43" s="107"/>
      <c r="C43" s="108"/>
      <c r="D43" s="108"/>
      <c r="E43" s="108"/>
      <c r="F43" s="108"/>
      <c r="G43" s="109"/>
    </row>
    <row r="44" spans="1:11" s="110" customFormat="1" ht="15" customHeight="1" x14ac:dyDescent="0.25">
      <c r="A44" s="96"/>
      <c r="B44" s="135" t="s">
        <v>81</v>
      </c>
      <c r="C44" s="140" t="s">
        <v>73</v>
      </c>
      <c r="D44" s="137" t="s">
        <v>74</v>
      </c>
      <c r="E44" s="136" t="s">
        <v>75</v>
      </c>
      <c r="F44" s="137" t="s">
        <v>76</v>
      </c>
      <c r="G44" s="138" t="s">
        <v>77</v>
      </c>
      <c r="K44" s="111"/>
    </row>
    <row r="45" spans="1:11" ht="15" customHeight="1" x14ac:dyDescent="0.3">
      <c r="A45" s="96"/>
      <c r="B45" s="215" t="s">
        <v>24</v>
      </c>
      <c r="C45" s="208"/>
      <c r="D45" s="208"/>
      <c r="E45" s="208"/>
      <c r="F45" s="208"/>
      <c r="G45" s="209"/>
    </row>
    <row r="46" spans="1:11" ht="18" customHeight="1" x14ac:dyDescent="0.25">
      <c r="A46" s="96"/>
      <c r="B46" s="112" t="s">
        <v>40</v>
      </c>
      <c r="C46" s="195">
        <v>0</v>
      </c>
      <c r="D46" s="195">
        <v>0</v>
      </c>
      <c r="E46" s="195">
        <v>0</v>
      </c>
      <c r="F46" s="196">
        <v>0</v>
      </c>
      <c r="G46" s="197">
        <v>0</v>
      </c>
    </row>
    <row r="47" spans="1:11" ht="18" customHeight="1" x14ac:dyDescent="0.25">
      <c r="A47" s="96"/>
      <c r="B47" s="113" t="s">
        <v>41</v>
      </c>
      <c r="C47" s="198">
        <v>2513</v>
      </c>
      <c r="D47" s="189">
        <v>2513</v>
      </c>
      <c r="E47" s="198">
        <v>2513</v>
      </c>
      <c r="F47" s="189">
        <v>2513</v>
      </c>
      <c r="G47" s="216">
        <v>2513</v>
      </c>
    </row>
    <row r="48" spans="1:11" s="159" customFormat="1" ht="20.100000000000001" customHeight="1" x14ac:dyDescent="0.3">
      <c r="A48" s="158"/>
      <c r="B48" s="100" t="s">
        <v>29</v>
      </c>
      <c r="C48" s="141"/>
      <c r="D48" s="141"/>
      <c r="E48" s="141"/>
      <c r="F48" s="141"/>
      <c r="G48" s="142"/>
      <c r="K48" s="160"/>
    </row>
    <row r="49" spans="1:11" s="104" customFormat="1" ht="129.9" customHeight="1" x14ac:dyDescent="0.25">
      <c r="A49" s="103"/>
      <c r="B49" s="334" t="s">
        <v>119</v>
      </c>
      <c r="C49" s="335"/>
      <c r="D49" s="335"/>
      <c r="E49" s="335"/>
      <c r="F49" s="335"/>
      <c r="G49" s="336"/>
      <c r="K49" s="105"/>
    </row>
    <row r="50" spans="1:11" ht="8.1" customHeight="1" x14ac:dyDescent="0.25">
      <c r="A50" s="106"/>
      <c r="B50" s="107"/>
      <c r="C50" s="116"/>
      <c r="D50" s="116"/>
      <c r="E50" s="116"/>
      <c r="F50" s="116"/>
      <c r="G50" s="117"/>
    </row>
    <row r="51" spans="1:11" s="110" customFormat="1" ht="15" customHeight="1" x14ac:dyDescent="0.25">
      <c r="A51" s="96"/>
      <c r="B51" s="135" t="s">
        <v>81</v>
      </c>
      <c r="C51" s="139" t="s">
        <v>73</v>
      </c>
      <c r="D51" s="137" t="s">
        <v>74</v>
      </c>
      <c r="E51" s="136" t="s">
        <v>75</v>
      </c>
      <c r="F51" s="137" t="s">
        <v>76</v>
      </c>
      <c r="G51" s="138" t="s">
        <v>77</v>
      </c>
      <c r="K51" s="111"/>
    </row>
    <row r="52" spans="1:11" ht="15" customHeight="1" x14ac:dyDescent="0.3">
      <c r="A52" s="96"/>
      <c r="B52" s="214" t="s">
        <v>25</v>
      </c>
      <c r="C52" s="208"/>
      <c r="D52" s="208"/>
      <c r="E52" s="208"/>
      <c r="F52" s="208"/>
      <c r="G52" s="209"/>
    </row>
    <row r="53" spans="1:11" ht="20.100000000000001" customHeight="1" x14ac:dyDescent="0.25">
      <c r="A53" s="96"/>
      <c r="B53" s="112" t="s">
        <v>40</v>
      </c>
      <c r="C53" s="195">
        <v>0</v>
      </c>
      <c r="D53" s="195">
        <v>0</v>
      </c>
      <c r="E53" s="195">
        <v>0</v>
      </c>
      <c r="F53" s="196">
        <v>0</v>
      </c>
      <c r="G53" s="197">
        <v>0</v>
      </c>
    </row>
    <row r="54" spans="1:11" ht="18" customHeight="1" x14ac:dyDescent="0.25">
      <c r="A54" s="96"/>
      <c r="B54" s="113" t="s">
        <v>41</v>
      </c>
      <c r="C54" s="198">
        <v>0</v>
      </c>
      <c r="D54" s="189">
        <v>0</v>
      </c>
      <c r="E54" s="198">
        <v>0</v>
      </c>
      <c r="F54" s="189">
        <v>0</v>
      </c>
      <c r="G54" s="216">
        <v>0</v>
      </c>
    </row>
    <row r="55" spans="1:11" s="159" customFormat="1" ht="20.100000000000001" customHeight="1" x14ac:dyDescent="0.3">
      <c r="A55" s="158"/>
      <c r="B55" s="100" t="s">
        <v>29</v>
      </c>
      <c r="C55" s="141"/>
      <c r="D55" s="141"/>
      <c r="E55" s="141"/>
      <c r="F55" s="141"/>
      <c r="G55" s="142"/>
      <c r="K55" s="160"/>
    </row>
    <row r="56" spans="1:11" s="104" customFormat="1" ht="150" customHeight="1" x14ac:dyDescent="0.25">
      <c r="A56" s="103"/>
      <c r="B56" s="317" t="s">
        <v>112</v>
      </c>
      <c r="C56" s="318"/>
      <c r="D56" s="318"/>
      <c r="E56" s="318"/>
      <c r="F56" s="318"/>
      <c r="G56" s="319"/>
      <c r="K56" s="105"/>
    </row>
    <row r="57" spans="1:11" ht="8.1" customHeight="1" x14ac:dyDescent="0.25">
      <c r="A57" s="106"/>
      <c r="B57" s="107"/>
      <c r="C57" s="108"/>
      <c r="D57" s="108"/>
      <c r="E57" s="108"/>
      <c r="F57" s="108"/>
      <c r="G57" s="109"/>
    </row>
    <row r="58" spans="1:11" s="110" customFormat="1" ht="15" customHeight="1" x14ac:dyDescent="0.25">
      <c r="A58" s="96"/>
      <c r="B58" s="135" t="s">
        <v>81</v>
      </c>
      <c r="C58" s="140" t="s">
        <v>73</v>
      </c>
      <c r="D58" s="137" t="s">
        <v>74</v>
      </c>
      <c r="E58" s="136" t="s">
        <v>75</v>
      </c>
      <c r="F58" s="137" t="s">
        <v>76</v>
      </c>
      <c r="G58" s="138" t="s">
        <v>77</v>
      </c>
      <c r="K58" s="111"/>
    </row>
    <row r="59" spans="1:11" ht="15" customHeight="1" x14ac:dyDescent="0.3">
      <c r="A59" s="96"/>
      <c r="B59" s="215" t="s">
        <v>26</v>
      </c>
      <c r="C59" s="208"/>
      <c r="D59" s="208"/>
      <c r="E59" s="208"/>
      <c r="F59" s="208"/>
      <c r="G59" s="209"/>
    </row>
    <row r="60" spans="1:11" ht="18" customHeight="1" x14ac:dyDescent="0.25">
      <c r="A60" s="96"/>
      <c r="B60" s="112" t="s">
        <v>40</v>
      </c>
      <c r="C60" s="195">
        <v>0</v>
      </c>
      <c r="D60" s="195">
        <v>0</v>
      </c>
      <c r="E60" s="195">
        <v>0</v>
      </c>
      <c r="F60" s="196">
        <v>0</v>
      </c>
      <c r="G60" s="197">
        <v>0</v>
      </c>
    </row>
    <row r="61" spans="1:11" ht="18" customHeight="1" x14ac:dyDescent="0.25">
      <c r="A61" s="96"/>
      <c r="B61" s="113" t="s">
        <v>41</v>
      </c>
      <c r="C61" s="198">
        <v>0</v>
      </c>
      <c r="D61" s="189">
        <v>0</v>
      </c>
      <c r="E61" s="198">
        <v>0</v>
      </c>
      <c r="F61" s="189">
        <v>0</v>
      </c>
      <c r="G61" s="216">
        <v>0</v>
      </c>
    </row>
    <row r="62" spans="1:11" s="159" customFormat="1" ht="20.100000000000001" customHeight="1" x14ac:dyDescent="0.3">
      <c r="A62" s="158"/>
      <c r="B62" s="100" t="s">
        <v>29</v>
      </c>
      <c r="C62" s="141"/>
      <c r="D62" s="141"/>
      <c r="E62" s="141"/>
      <c r="F62" s="141"/>
      <c r="G62" s="142"/>
      <c r="K62" s="160"/>
    </row>
    <row r="63" spans="1:11" s="104" customFormat="1" ht="129.9" customHeight="1" x14ac:dyDescent="0.25">
      <c r="A63" s="103"/>
      <c r="B63" s="334" t="s">
        <v>113</v>
      </c>
      <c r="C63" s="335"/>
      <c r="D63" s="335"/>
      <c r="E63" s="335"/>
      <c r="F63" s="335"/>
      <c r="G63" s="336"/>
      <c r="K63" s="105"/>
    </row>
    <row r="64" spans="1:11" ht="8.1" customHeight="1" x14ac:dyDescent="0.25">
      <c r="A64" s="106"/>
      <c r="B64" s="107"/>
      <c r="C64" s="116"/>
      <c r="D64" s="116"/>
      <c r="E64" s="116"/>
      <c r="F64" s="116"/>
      <c r="G64" s="117"/>
    </row>
    <row r="65" spans="1:11" s="110" customFormat="1" ht="15" customHeight="1" x14ac:dyDescent="0.25">
      <c r="A65" s="96"/>
      <c r="B65" s="135" t="s">
        <v>81</v>
      </c>
      <c r="C65" s="139" t="s">
        <v>73</v>
      </c>
      <c r="D65" s="137" t="s">
        <v>74</v>
      </c>
      <c r="E65" s="136" t="s">
        <v>75</v>
      </c>
      <c r="F65" s="137" t="s">
        <v>76</v>
      </c>
      <c r="G65" s="138" t="s">
        <v>77</v>
      </c>
      <c r="K65" s="111"/>
    </row>
    <row r="66" spans="1:11" ht="15" customHeight="1" x14ac:dyDescent="0.3">
      <c r="A66" s="96"/>
      <c r="B66" s="214" t="s">
        <v>27</v>
      </c>
      <c r="C66" s="208"/>
      <c r="D66" s="208"/>
      <c r="E66" s="208"/>
      <c r="F66" s="208"/>
      <c r="G66" s="209"/>
    </row>
    <row r="67" spans="1:11" ht="20.100000000000001" customHeight="1" x14ac:dyDescent="0.25">
      <c r="A67" s="96"/>
      <c r="B67" s="112" t="s">
        <v>40</v>
      </c>
      <c r="C67" s="195">
        <v>0</v>
      </c>
      <c r="D67" s="195">
        <v>0</v>
      </c>
      <c r="E67" s="195">
        <v>0</v>
      </c>
      <c r="F67" s="196">
        <v>0</v>
      </c>
      <c r="G67" s="197">
        <v>0</v>
      </c>
    </row>
    <row r="68" spans="1:11" ht="18" customHeight="1" x14ac:dyDescent="0.25">
      <c r="A68" s="96"/>
      <c r="B68" s="113" t="s">
        <v>41</v>
      </c>
      <c r="C68" s="198">
        <v>0</v>
      </c>
      <c r="D68" s="189">
        <v>0</v>
      </c>
      <c r="E68" s="198">
        <v>0</v>
      </c>
      <c r="F68" s="189">
        <v>0</v>
      </c>
      <c r="G68" s="216">
        <v>0</v>
      </c>
    </row>
    <row r="69" spans="1:11" s="159" customFormat="1" ht="20.100000000000001" customHeight="1" x14ac:dyDescent="0.3">
      <c r="A69" s="158"/>
      <c r="B69" s="100" t="s">
        <v>29</v>
      </c>
      <c r="C69" s="141"/>
      <c r="D69" s="141"/>
      <c r="E69" s="141"/>
      <c r="F69" s="141"/>
      <c r="G69" s="142"/>
      <c r="K69" s="160"/>
    </row>
    <row r="70" spans="1:11" s="104" customFormat="1" ht="150" customHeight="1" x14ac:dyDescent="0.25">
      <c r="A70" s="103"/>
      <c r="B70" s="317" t="s">
        <v>120</v>
      </c>
      <c r="C70" s="318"/>
      <c r="D70" s="318"/>
      <c r="E70" s="318"/>
      <c r="F70" s="318"/>
      <c r="G70" s="319"/>
      <c r="K70" s="105"/>
    </row>
    <row r="71" spans="1:11" ht="8.1" customHeight="1" x14ac:dyDescent="0.25">
      <c r="A71" s="106"/>
      <c r="B71" s="107"/>
      <c r="C71" s="116"/>
      <c r="D71" s="116"/>
      <c r="E71" s="116"/>
      <c r="F71" s="116"/>
      <c r="G71" s="117"/>
    </row>
    <row r="72" spans="1:11" s="110" customFormat="1" ht="15" customHeight="1" x14ac:dyDescent="0.25">
      <c r="A72" s="96"/>
      <c r="B72" s="135" t="s">
        <v>81</v>
      </c>
      <c r="C72" s="139" t="s">
        <v>73</v>
      </c>
      <c r="D72" s="137" t="s">
        <v>74</v>
      </c>
      <c r="E72" s="136" t="s">
        <v>75</v>
      </c>
      <c r="F72" s="137" t="s">
        <v>76</v>
      </c>
      <c r="G72" s="138" t="s">
        <v>77</v>
      </c>
      <c r="K72" s="111"/>
    </row>
    <row r="73" spans="1:11" ht="15" customHeight="1" x14ac:dyDescent="0.3">
      <c r="A73" s="96"/>
      <c r="B73" s="214" t="s">
        <v>99</v>
      </c>
      <c r="C73" s="208"/>
      <c r="D73" s="208"/>
      <c r="E73" s="208"/>
      <c r="F73" s="208"/>
      <c r="G73" s="209"/>
    </row>
    <row r="74" spans="1:11" ht="20.100000000000001" customHeight="1" x14ac:dyDescent="0.25">
      <c r="A74" s="96"/>
      <c r="B74" s="112" t="s">
        <v>40</v>
      </c>
      <c r="C74" s="195"/>
      <c r="D74" s="195"/>
      <c r="E74" s="195"/>
      <c r="F74" s="196"/>
      <c r="G74" s="197"/>
    </row>
    <row r="75" spans="1:11" ht="18" customHeight="1" x14ac:dyDescent="0.25">
      <c r="A75" s="96"/>
      <c r="B75" s="113" t="s">
        <v>41</v>
      </c>
      <c r="C75" s="198"/>
      <c r="D75" s="189"/>
      <c r="E75" s="198"/>
      <c r="F75" s="189"/>
      <c r="G75" s="216"/>
    </row>
    <row r="76" spans="1:11" s="159" customFormat="1" ht="20.100000000000001" customHeight="1" x14ac:dyDescent="0.3">
      <c r="A76" s="158"/>
      <c r="B76" s="100" t="s">
        <v>29</v>
      </c>
      <c r="C76" s="161"/>
      <c r="D76" s="161"/>
      <c r="E76" s="161"/>
      <c r="F76" s="161"/>
      <c r="G76" s="162"/>
      <c r="K76" s="160"/>
    </row>
    <row r="77" spans="1:11" s="104" customFormat="1" ht="150" customHeight="1" x14ac:dyDescent="0.25">
      <c r="A77" s="103"/>
      <c r="B77" s="317"/>
      <c r="C77" s="318"/>
      <c r="D77" s="318"/>
      <c r="E77" s="318"/>
      <c r="F77" s="318"/>
      <c r="G77" s="319"/>
      <c r="K77" s="105"/>
    </row>
    <row r="78" spans="1:11" ht="8.1" customHeight="1" x14ac:dyDescent="0.25">
      <c r="A78" s="106"/>
      <c r="B78" s="107"/>
      <c r="C78" s="116"/>
      <c r="D78" s="116"/>
      <c r="E78" s="116"/>
      <c r="F78" s="116"/>
      <c r="G78" s="117"/>
    </row>
    <row r="79" spans="1:11" s="110" customFormat="1" ht="15" customHeight="1" x14ac:dyDescent="0.25">
      <c r="A79" s="96"/>
      <c r="B79" s="135" t="s">
        <v>81</v>
      </c>
      <c r="C79" s="139" t="s">
        <v>73</v>
      </c>
      <c r="D79" s="137" t="s">
        <v>74</v>
      </c>
      <c r="E79" s="136" t="s">
        <v>75</v>
      </c>
      <c r="F79" s="137" t="s">
        <v>76</v>
      </c>
      <c r="G79" s="138" t="s">
        <v>77</v>
      </c>
      <c r="K79" s="111"/>
    </row>
    <row r="80" spans="1:11" ht="20.25" customHeight="1" x14ac:dyDescent="0.3">
      <c r="A80" s="96"/>
      <c r="B80" s="214" t="s">
        <v>100</v>
      </c>
      <c r="C80" s="337"/>
      <c r="D80" s="338"/>
      <c r="E80" s="338"/>
      <c r="F80" s="338"/>
      <c r="G80" s="339"/>
    </row>
    <row r="81" spans="1:11" ht="20.100000000000001" customHeight="1" x14ac:dyDescent="0.25">
      <c r="A81" s="96"/>
      <c r="B81" s="112" t="s">
        <v>40</v>
      </c>
      <c r="C81" s="195"/>
      <c r="D81" s="195"/>
      <c r="E81" s="195"/>
      <c r="F81" s="196"/>
      <c r="G81" s="197"/>
    </row>
    <row r="82" spans="1:11" ht="18" customHeight="1" x14ac:dyDescent="0.25">
      <c r="A82" s="96"/>
      <c r="B82" s="113" t="s">
        <v>41</v>
      </c>
      <c r="C82" s="198"/>
      <c r="D82" s="189"/>
      <c r="E82" s="198"/>
      <c r="F82" s="189"/>
      <c r="G82" s="216"/>
    </row>
    <row r="83" spans="1:11" s="159" customFormat="1" ht="20.100000000000001" customHeight="1" x14ac:dyDescent="0.3">
      <c r="A83" s="158"/>
      <c r="B83" s="100" t="s">
        <v>29</v>
      </c>
      <c r="C83" s="161"/>
      <c r="D83" s="161"/>
      <c r="E83" s="161"/>
      <c r="F83" s="161"/>
      <c r="G83" s="162"/>
      <c r="K83" s="160"/>
    </row>
    <row r="84" spans="1:11" s="104" customFormat="1" ht="150" customHeight="1" x14ac:dyDescent="0.25">
      <c r="A84" s="103"/>
      <c r="B84" s="317"/>
      <c r="C84" s="318"/>
      <c r="D84" s="318"/>
      <c r="E84" s="318"/>
      <c r="F84" s="318"/>
      <c r="G84" s="319"/>
      <c r="K84" s="105"/>
    </row>
    <row r="85" spans="1:11" ht="8.1" customHeight="1" x14ac:dyDescent="0.25">
      <c r="A85" s="106"/>
      <c r="B85" s="107"/>
      <c r="C85" s="108"/>
      <c r="D85" s="108"/>
      <c r="E85" s="108"/>
      <c r="F85" s="108"/>
      <c r="G85" s="109"/>
    </row>
    <row r="86" spans="1:11" s="110" customFormat="1" ht="15" customHeight="1" x14ac:dyDescent="0.25">
      <c r="A86" s="96"/>
      <c r="B86" s="135" t="s">
        <v>81</v>
      </c>
      <c r="C86" s="140" t="s">
        <v>73</v>
      </c>
      <c r="D86" s="137" t="s">
        <v>74</v>
      </c>
      <c r="E86" s="136" t="s">
        <v>75</v>
      </c>
      <c r="F86" s="137" t="s">
        <v>76</v>
      </c>
      <c r="G86" s="138" t="s">
        <v>77</v>
      </c>
      <c r="K86" s="111"/>
    </row>
    <row r="87" spans="1:11" ht="15" customHeight="1" x14ac:dyDescent="0.3">
      <c r="A87" s="96"/>
      <c r="B87" s="215" t="s">
        <v>28</v>
      </c>
      <c r="C87" s="208"/>
      <c r="D87" s="208"/>
      <c r="E87" s="208"/>
      <c r="F87" s="208"/>
      <c r="G87" s="209"/>
    </row>
    <row r="88" spans="1:11" ht="18" customHeight="1" x14ac:dyDescent="0.25">
      <c r="A88" s="96"/>
      <c r="B88" s="112" t="s">
        <v>40</v>
      </c>
      <c r="C88" s="195">
        <v>1000</v>
      </c>
      <c r="D88" s="195">
        <v>1000</v>
      </c>
      <c r="E88" s="195">
        <v>1000</v>
      </c>
      <c r="F88" s="196">
        <v>1000</v>
      </c>
      <c r="G88" s="197">
        <v>1000</v>
      </c>
    </row>
    <row r="89" spans="1:11" ht="18" customHeight="1" x14ac:dyDescent="0.25">
      <c r="A89" s="96"/>
      <c r="B89" s="113" t="s">
        <v>41</v>
      </c>
      <c r="C89" s="198">
        <v>0</v>
      </c>
      <c r="D89" s="189">
        <v>0</v>
      </c>
      <c r="E89" s="198">
        <v>0</v>
      </c>
      <c r="F89" s="189">
        <v>0</v>
      </c>
      <c r="G89" s="216">
        <v>0</v>
      </c>
    </row>
    <row r="90" spans="1:11" s="159" customFormat="1" ht="20.100000000000001" customHeight="1" x14ac:dyDescent="0.3">
      <c r="A90" s="158"/>
      <c r="B90" s="100" t="s">
        <v>29</v>
      </c>
      <c r="C90" s="141"/>
      <c r="D90" s="141"/>
      <c r="E90" s="141"/>
      <c r="F90" s="141"/>
      <c r="G90" s="142"/>
      <c r="K90" s="160"/>
    </row>
    <row r="91" spans="1:11" s="104" customFormat="1" ht="129.9" customHeight="1" x14ac:dyDescent="0.25">
      <c r="A91" s="103"/>
      <c r="B91" s="334" t="s">
        <v>123</v>
      </c>
      <c r="C91" s="335"/>
      <c r="D91" s="335"/>
      <c r="E91" s="335"/>
      <c r="F91" s="335"/>
      <c r="G91" s="336"/>
      <c r="K91" s="105"/>
    </row>
    <row r="92" spans="1:11" s="104" customFormat="1" ht="21" customHeight="1" x14ac:dyDescent="0.25">
      <c r="A92" s="181"/>
      <c r="B92" s="184" t="s">
        <v>98</v>
      </c>
      <c r="C92" s="224"/>
      <c r="D92" s="224"/>
      <c r="E92" s="224"/>
      <c r="F92" s="224"/>
      <c r="G92" s="224"/>
      <c r="K92" s="105"/>
    </row>
    <row r="93" spans="1:11" s="104" customFormat="1" ht="26.25" customHeight="1" x14ac:dyDescent="0.25">
      <c r="A93" s="181"/>
      <c r="B93" s="186" t="s">
        <v>40</v>
      </c>
      <c r="C93" s="187">
        <f t="shared" ref="C93:G94" si="0">SUM(C6,C9,C12,C15,C18,C25,C32,C39,C46,C53,C60,C67,C74,C81,C88)</f>
        <v>1420</v>
      </c>
      <c r="D93" s="187">
        <f t="shared" si="0"/>
        <v>1420</v>
      </c>
      <c r="E93" s="187">
        <f t="shared" si="0"/>
        <v>3124</v>
      </c>
      <c r="F93" s="187">
        <f t="shared" si="0"/>
        <v>3124</v>
      </c>
      <c r="G93" s="187">
        <f t="shared" si="0"/>
        <v>3124</v>
      </c>
    </row>
    <row r="94" spans="1:11" s="104" customFormat="1" ht="20.25" customHeight="1" x14ac:dyDescent="0.25">
      <c r="A94" s="181"/>
      <c r="B94" s="186" t="s">
        <v>41</v>
      </c>
      <c r="C94" s="187">
        <f t="shared" si="0"/>
        <v>45026</v>
      </c>
      <c r="D94" s="187">
        <f t="shared" si="0"/>
        <v>45026</v>
      </c>
      <c r="E94" s="187">
        <f t="shared" si="0"/>
        <v>45026</v>
      </c>
      <c r="F94" s="187">
        <f t="shared" si="0"/>
        <v>45026</v>
      </c>
      <c r="G94" s="187">
        <f t="shared" si="0"/>
        <v>45026</v>
      </c>
      <c r="K94" s="105"/>
    </row>
    <row r="95" spans="1:11" ht="8.1" customHeight="1" x14ac:dyDescent="0.25">
      <c r="A95" s="106"/>
      <c r="B95" s="107"/>
      <c r="C95" s="116"/>
      <c r="D95" s="116"/>
      <c r="E95" s="116"/>
      <c r="F95" s="116"/>
      <c r="G95" s="117"/>
    </row>
    <row r="96" spans="1:11" ht="15.75" customHeight="1" x14ac:dyDescent="0.25">
      <c r="A96" s="330" t="s">
        <v>78</v>
      </c>
      <c r="B96" s="331" t="s">
        <v>79</v>
      </c>
      <c r="C96" s="225" t="s">
        <v>73</v>
      </c>
      <c r="D96" s="225" t="s">
        <v>74</v>
      </c>
      <c r="E96" s="225" t="s">
        <v>75</v>
      </c>
      <c r="F96" s="225" t="s">
        <v>76</v>
      </c>
      <c r="G96" s="225" t="s">
        <v>77</v>
      </c>
    </row>
    <row r="97" spans="1:13" s="93" customFormat="1" ht="30" customHeight="1" x14ac:dyDescent="0.3">
      <c r="A97" s="330"/>
      <c r="B97" s="331"/>
      <c r="C97" s="199">
        <f>SUM(C6,C7,C9, C10,C12,C13,C15,C16,C18,C19,C25,C26,C32,C33,C39,C40,C46,C47,C53,C54,C60,C61,C67,C68,C74,C75,C81,C82,C88,C89)</f>
        <v>46446</v>
      </c>
      <c r="D97" s="199">
        <f>SUM(D6,D7,D9, D10,D12,D13,D15,D16,D18,D19,D25,D26,D32,D33,D39,D40,D46,D47,D53,D54,D60,D61,D67,D68,D74,D75,D81,D82,D88,D89)</f>
        <v>46446</v>
      </c>
      <c r="E97" s="199">
        <f>SUM(E6,E7,E9, E10,E12,E13,E15,E16,E18,E19,E25,E26,E32,E33,E39,E40,E46,E47,E53,E54,E60,E61,E67,E68,E74,E75,E81,E82,E88,E89)</f>
        <v>48150</v>
      </c>
      <c r="F97" s="199">
        <f>SUM(F6,F7,F9, F10,F12,F13,F15,F16,F18,F19,F25,F26,F32,F33,F39,F40,F46,F47,F53,F54,F60,F61,F67,F68,F74,F75,F81,F82,F88,F89)</f>
        <v>48150</v>
      </c>
      <c r="G97" s="199">
        <f>SUM(G6,G7,G9, G10,G12,G13,G15,G16,G18,G19,G25,G26,G32,G33,G39,G40,G46,G47,G53,G54,G60,G61,G67,G68,G74,G75,G81,G82,G88,G89)</f>
        <v>48150</v>
      </c>
      <c r="I97" s="231"/>
      <c r="J97" s="228"/>
      <c r="K97" s="229"/>
      <c r="L97" s="229"/>
      <c r="M97" s="229"/>
    </row>
    <row r="98" spans="1:13" s="93" customFormat="1" ht="17.399999999999999" x14ac:dyDescent="0.25">
      <c r="A98" s="118"/>
      <c r="B98" s="119"/>
      <c r="C98" s="120"/>
      <c r="D98" s="120"/>
      <c r="E98" s="120"/>
      <c r="F98" s="120"/>
      <c r="G98" s="120"/>
    </row>
    <row r="99" spans="1:13" s="93" customFormat="1" ht="16.2" thickBot="1" x14ac:dyDescent="0.3">
      <c r="A99" s="123"/>
      <c r="B99" s="121"/>
      <c r="C99" s="122"/>
      <c r="D99" s="122"/>
      <c r="E99" s="122"/>
      <c r="F99" s="122"/>
      <c r="G99" s="122"/>
    </row>
    <row r="100" spans="1:13" s="93" customFormat="1" x14ac:dyDescent="0.25">
      <c r="A100" s="124"/>
      <c r="B100" s="121"/>
      <c r="C100" s="122"/>
      <c r="D100" s="122"/>
      <c r="E100" s="122"/>
      <c r="F100" s="122"/>
      <c r="G100" s="122"/>
    </row>
    <row r="101" spans="1:13" s="93" customFormat="1" x14ac:dyDescent="0.25">
      <c r="A101" s="124"/>
      <c r="B101" s="121"/>
      <c r="C101" s="122"/>
      <c r="D101" s="122"/>
      <c r="E101" s="122"/>
      <c r="F101" s="122"/>
      <c r="G101" s="122"/>
    </row>
    <row r="102" spans="1:13" s="93" customFormat="1" x14ac:dyDescent="0.3">
      <c r="A102" s="232"/>
      <c r="B102" s="226">
        <f>SUM(C97:G97)</f>
        <v>237342</v>
      </c>
      <c r="C102" s="233" t="s">
        <v>104</v>
      </c>
      <c r="D102" s="234"/>
      <c r="E102" s="234"/>
      <c r="F102" s="235"/>
      <c r="G102" s="235"/>
    </row>
    <row r="103" spans="1:13" s="93" customFormat="1" x14ac:dyDescent="0.25">
      <c r="A103" s="124"/>
      <c r="B103" s="121"/>
      <c r="C103" s="122"/>
      <c r="D103" s="122"/>
      <c r="E103" s="122"/>
      <c r="F103" s="122"/>
      <c r="G103" s="122"/>
    </row>
    <row r="104" spans="1:13" s="93" customFormat="1" x14ac:dyDescent="0.25">
      <c r="A104" s="124"/>
      <c r="B104" s="121"/>
      <c r="C104" s="122"/>
      <c r="D104" s="122"/>
      <c r="E104" s="122"/>
      <c r="F104" s="122"/>
      <c r="G104" s="122"/>
    </row>
    <row r="105" spans="1:13" s="93" customFormat="1" x14ac:dyDescent="0.25">
      <c r="A105" s="124"/>
      <c r="B105" s="121"/>
      <c r="C105" s="122"/>
      <c r="D105" s="122"/>
      <c r="E105" s="122"/>
      <c r="F105" s="122"/>
      <c r="G105" s="122"/>
    </row>
    <row r="106" spans="1:13" s="93" customFormat="1" x14ac:dyDescent="0.25">
      <c r="A106" s="124"/>
      <c r="B106" s="121"/>
      <c r="C106" s="122"/>
      <c r="D106" s="122"/>
      <c r="E106" s="122"/>
      <c r="F106" s="122"/>
      <c r="G106" s="122"/>
    </row>
    <row r="107" spans="1:13" s="93" customFormat="1" x14ac:dyDescent="0.25">
      <c r="A107" s="124"/>
      <c r="B107" s="121"/>
      <c r="C107" s="122"/>
      <c r="D107" s="122"/>
      <c r="E107" s="122"/>
      <c r="F107" s="122"/>
      <c r="G107" s="122"/>
    </row>
    <row r="108" spans="1:13" ht="15" x14ac:dyDescent="0.25">
      <c r="A108" s="92"/>
      <c r="B108" s="125"/>
      <c r="C108" s="125"/>
      <c r="D108" s="125"/>
      <c r="E108" s="125"/>
      <c r="F108" s="125"/>
      <c r="G108" s="125"/>
      <c r="K108" s="92"/>
    </row>
    <row r="109" spans="1:13" ht="15" x14ac:dyDescent="0.25">
      <c r="A109" s="92"/>
      <c r="B109" s="125"/>
      <c r="C109" s="125"/>
      <c r="D109" s="125"/>
      <c r="E109" s="125"/>
      <c r="F109" s="125"/>
      <c r="G109" s="125"/>
      <c r="K109" s="92"/>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tabSelected="1" zoomScaleNormal="100" workbookViewId="0">
      <selection activeCell="B1" sqref="B1"/>
    </sheetView>
  </sheetViews>
  <sheetFormatPr defaultRowHeight="13.2" x14ac:dyDescent="0.25"/>
  <cols>
    <col min="1" max="1" width="4.5546875" bestFit="1" customWidth="1"/>
    <col min="2" max="2" width="38.21875" customWidth="1"/>
    <col min="3" max="3" width="17.88671875" customWidth="1"/>
    <col min="4" max="4" width="17.21875" customWidth="1"/>
    <col min="5" max="5" width="18.44140625" customWidth="1"/>
    <col min="6" max="6" width="18" customWidth="1"/>
    <col min="7" max="7" width="17.44140625" customWidth="1"/>
  </cols>
  <sheetData>
    <row r="3" spans="1:11" ht="13.8" thickBot="1" x14ac:dyDescent="0.3"/>
    <row r="4" spans="1:11" s="153" customFormat="1" ht="15" customHeight="1" x14ac:dyDescent="0.2">
      <c r="A4" s="346" t="s">
        <v>38</v>
      </c>
      <c r="B4" s="348" t="s">
        <v>85</v>
      </c>
      <c r="C4" s="150" t="s">
        <v>87</v>
      </c>
      <c r="D4" s="151" t="s">
        <v>88</v>
      </c>
      <c r="E4" s="150" t="s">
        <v>89</v>
      </c>
      <c r="F4" s="151" t="s">
        <v>90</v>
      </c>
      <c r="G4" s="152" t="s">
        <v>91</v>
      </c>
      <c r="K4" s="154"/>
    </row>
    <row r="5" spans="1:11" s="93" customFormat="1" ht="30" customHeight="1" thickBot="1" x14ac:dyDescent="0.3">
      <c r="A5" s="347"/>
      <c r="B5" s="349"/>
      <c r="C5" s="165">
        <f>SUM(FundingSources!C42)</f>
        <v>64161</v>
      </c>
      <c r="D5" s="165">
        <f>SUM(FundingSources!D42)</f>
        <v>70065</v>
      </c>
      <c r="E5" s="165">
        <f>SUM(FundingSources!E42)</f>
        <v>74001</v>
      </c>
      <c r="F5" s="165">
        <f>SUM(FundingSources!F42)</f>
        <v>79905</v>
      </c>
      <c r="G5" s="166">
        <f>SUM(FundingSources!G42)</f>
        <v>87777</v>
      </c>
    </row>
    <row r="6" spans="1:11" s="153" customFormat="1" ht="15" customHeight="1" x14ac:dyDescent="0.2">
      <c r="A6" s="346" t="s">
        <v>82</v>
      </c>
      <c r="B6" s="348" t="s">
        <v>86</v>
      </c>
      <c r="C6" s="155" t="s">
        <v>92</v>
      </c>
      <c r="D6" s="156" t="s">
        <v>93</v>
      </c>
      <c r="E6" s="155" t="s">
        <v>94</v>
      </c>
      <c r="F6" s="156" t="s">
        <v>95</v>
      </c>
      <c r="G6" s="157" t="s">
        <v>96</v>
      </c>
      <c r="K6" s="154"/>
    </row>
    <row r="7" spans="1:11" s="93" customFormat="1" ht="30" customHeight="1" thickBot="1" x14ac:dyDescent="0.3">
      <c r="A7" s="347"/>
      <c r="B7" s="349"/>
      <c r="C7" s="163">
        <f>SUM(-(Expenses!C97))</f>
        <v>-46446</v>
      </c>
      <c r="D7" s="163">
        <f>SUM(-(Expenses!D97))</f>
        <v>-46446</v>
      </c>
      <c r="E7" s="163">
        <f>SUM(-(Expenses!E97))</f>
        <v>-48150</v>
      </c>
      <c r="F7" s="163">
        <f>SUM(-(Expenses!F97))</f>
        <v>-48150</v>
      </c>
      <c r="G7" s="164">
        <f>SUM(-(Expenses!G97))</f>
        <v>-48150</v>
      </c>
    </row>
    <row r="8" spans="1:11" ht="22.5" customHeight="1" thickTop="1" x14ac:dyDescent="0.25">
      <c r="A8" s="149"/>
      <c r="B8" s="350" t="s">
        <v>84</v>
      </c>
      <c r="C8" s="340">
        <f>SUM(C5:C7)</f>
        <v>17715</v>
      </c>
      <c r="D8" s="342">
        <f>SUM(D5:D7)</f>
        <v>23619</v>
      </c>
      <c r="E8" s="340">
        <f>SUM(E5:E7)</f>
        <v>25851</v>
      </c>
      <c r="F8" s="342">
        <f>SUM(F5:F7)</f>
        <v>31755</v>
      </c>
      <c r="G8" s="344">
        <f>SUM(G5:G7)</f>
        <v>39627</v>
      </c>
    </row>
    <row r="9" spans="1:11" ht="29.25" customHeight="1" x14ac:dyDescent="0.25">
      <c r="A9" s="149"/>
      <c r="B9" s="351"/>
      <c r="C9" s="341"/>
      <c r="D9" s="343"/>
      <c r="E9" s="341"/>
      <c r="F9" s="343"/>
      <c r="G9" s="345"/>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F8A8F72875B74CA5F7BAE96CC614A1" ma:contentTypeVersion="13" ma:contentTypeDescription="Create a new document." ma:contentTypeScope="" ma:versionID="6b8dab774cda091d609a9e23762088d7">
  <xsd:schema xmlns:xsd="http://www.w3.org/2001/XMLSchema" xmlns:xs="http://www.w3.org/2001/XMLSchema" xmlns:p="http://schemas.microsoft.com/office/2006/metadata/properties" xmlns:ns3="8f1106f8-de04-4c24-97c3-410aa41ba46b" xmlns:ns4="54cf1e3e-e507-4dcf-b13b-063de1787c6e" targetNamespace="http://schemas.microsoft.com/office/2006/metadata/properties" ma:root="true" ma:fieldsID="786478bc78c89966b521eed4777a08b3" ns3:_="" ns4:_="">
    <xsd:import namespace="8f1106f8-de04-4c24-97c3-410aa41ba46b"/>
    <xsd:import namespace="54cf1e3e-e507-4dcf-b13b-063de1787c6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106f8-de04-4c24-97c3-410aa41ba4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f1e3e-e507-4dcf-b13b-063de1787c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4188A3-01D3-423A-BF19-ED1696F9F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106f8-de04-4c24-97c3-410aa41ba46b"/>
    <ds:schemaRef ds:uri="54cf1e3e-e507-4dcf-b13b-063de1787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358AA-2271-42A0-814A-65A08CE7B06C}">
  <ds:schemaRefs>
    <ds:schemaRef ds:uri="http://schemas.microsoft.com/sharepoint/v3/contenttype/forms"/>
  </ds:schemaRefs>
</ds:datastoreItem>
</file>

<file path=customXml/itemProps3.xml><?xml version="1.0" encoding="utf-8"?>
<ds:datastoreItem xmlns:ds="http://schemas.openxmlformats.org/officeDocument/2006/customXml" ds:itemID="{6A2DE617-E3AD-4941-A148-A1CF4EAFDE48}">
  <ds:schemaRefs>
    <ds:schemaRef ds:uri="http://www.w3.org/XML/1998/namespace"/>
    <ds:schemaRef ds:uri="54cf1e3e-e507-4dcf-b13b-063de1787c6e"/>
    <ds:schemaRef ds:uri="8f1106f8-de04-4c24-97c3-410aa41ba46b"/>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2021-04-28T22:50:28Z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0x0101002BF8A8F72875B74CA5F7BAE96CC614A1</vt:lpwstr>
  </property>
</Properties>
</file>