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Documents/FACULTY SENATE/FACULTY SENATE/XC/2022/DOCUMENTS/OCT/"/>
    </mc:Choice>
  </mc:AlternateContent>
  <xr:revisionPtr revIDLastSave="0" documentId="8_{433F7C8C-61D3-41D6-9734-989569690C40}" xr6:coauthVersionLast="47" xr6:coauthVersionMax="47" xr10:uidLastSave="{00000000-0000-0000-0000-000000000000}"/>
  <bookViews>
    <workbookView xWindow="-108" yWindow="-108" windowWidth="23256" windowHeight="12576" xr2:uid="{6A9DCCE7-9526-437D-9030-2BC3078FAA91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2" l="1"/>
  <c r="K47" i="2"/>
  <c r="K48" i="2"/>
  <c r="K49" i="2"/>
  <c r="K50" i="2"/>
  <c r="K52" i="2"/>
  <c r="K53" i="2"/>
  <c r="K54" i="2"/>
  <c r="K45" i="2"/>
  <c r="F46" i="2"/>
  <c r="F47" i="2"/>
  <c r="F48" i="2"/>
  <c r="F49" i="2"/>
  <c r="F50" i="2"/>
  <c r="F51" i="2"/>
  <c r="F52" i="2"/>
  <c r="F53" i="2"/>
  <c r="F54" i="2"/>
  <c r="F45" i="2"/>
  <c r="K5" i="2"/>
  <c r="K6" i="2"/>
  <c r="K7" i="2"/>
  <c r="K8" i="2"/>
  <c r="K10" i="2"/>
  <c r="K11" i="2"/>
  <c r="K12" i="2"/>
  <c r="K4" i="2"/>
  <c r="F5" i="2"/>
  <c r="F6" i="2"/>
  <c r="F7" i="2"/>
  <c r="F8" i="2"/>
  <c r="F9" i="2"/>
  <c r="F10" i="2"/>
  <c r="F11" i="2"/>
  <c r="F12" i="2"/>
  <c r="F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J55" i="2"/>
  <c r="J67" i="2" s="1"/>
  <c r="I55" i="2"/>
  <c r="I67" i="2" s="1"/>
  <c r="H55" i="2"/>
  <c r="H68" i="2" s="1"/>
  <c r="G55" i="2"/>
  <c r="G68" i="2" s="1"/>
  <c r="E55" i="2"/>
  <c r="E69" i="2" s="1"/>
  <c r="D55" i="2"/>
  <c r="D69" i="2" s="1"/>
  <c r="C55" i="2"/>
  <c r="C67" i="2" s="1"/>
  <c r="B55" i="2"/>
  <c r="B67" i="2" s="1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J13" i="2"/>
  <c r="J26" i="2" s="1"/>
  <c r="I13" i="2"/>
  <c r="I26" i="2" s="1"/>
  <c r="H13" i="2"/>
  <c r="H24" i="2" s="1"/>
  <c r="G13" i="2"/>
  <c r="G24" i="2" s="1"/>
  <c r="E13" i="2"/>
  <c r="E25" i="2" s="1"/>
  <c r="D13" i="2"/>
  <c r="D25" i="2" s="1"/>
  <c r="C13" i="2"/>
  <c r="C26" i="2" s="1"/>
  <c r="B13" i="2"/>
  <c r="B26" i="2" s="1"/>
  <c r="F25" i="2" l="1"/>
  <c r="K55" i="2"/>
  <c r="F55" i="2"/>
  <c r="K13" i="2"/>
  <c r="F13" i="2"/>
  <c r="D18" i="2"/>
  <c r="C25" i="2"/>
  <c r="J25" i="2"/>
  <c r="B19" i="2"/>
  <c r="C22" i="2"/>
  <c r="D21" i="2"/>
  <c r="E18" i="2"/>
  <c r="C19" i="2"/>
  <c r="D22" i="2"/>
  <c r="E21" i="2"/>
  <c r="F21" i="2" s="1"/>
  <c r="D19" i="2"/>
  <c r="J22" i="2"/>
  <c r="K22" i="2" s="1"/>
  <c r="J19" i="2"/>
  <c r="K19" i="2" s="1"/>
  <c r="E24" i="2"/>
  <c r="G60" i="2"/>
  <c r="D61" i="2"/>
  <c r="B62" i="2"/>
  <c r="I62" i="2"/>
  <c r="G63" i="2"/>
  <c r="D64" i="2"/>
  <c r="B65" i="2"/>
  <c r="I65" i="2"/>
  <c r="G66" i="2"/>
  <c r="D67" i="2"/>
  <c r="B68" i="2"/>
  <c r="I68" i="2"/>
  <c r="G69" i="2"/>
  <c r="H20" i="2"/>
  <c r="H26" i="2"/>
  <c r="G18" i="2"/>
  <c r="B20" i="2"/>
  <c r="I20" i="2"/>
  <c r="G21" i="2"/>
  <c r="B18" i="2"/>
  <c r="I18" i="2"/>
  <c r="G19" i="2"/>
  <c r="D20" i="2"/>
  <c r="B21" i="2"/>
  <c r="I21" i="2"/>
  <c r="G22" i="2"/>
  <c r="D23" i="2"/>
  <c r="B24" i="2"/>
  <c r="I24" i="2"/>
  <c r="G25" i="2"/>
  <c r="D26" i="2"/>
  <c r="C18" i="2"/>
  <c r="J18" i="2"/>
  <c r="K18" i="2" s="1"/>
  <c r="H19" i="2"/>
  <c r="E20" i="2"/>
  <c r="F20" i="2" s="1"/>
  <c r="C21" i="2"/>
  <c r="J21" i="2"/>
  <c r="H22" i="2"/>
  <c r="E23" i="2"/>
  <c r="C24" i="2"/>
  <c r="J24" i="2"/>
  <c r="K24" i="2" s="1"/>
  <c r="H25" i="2"/>
  <c r="E26" i="2"/>
  <c r="F26" i="2" s="1"/>
  <c r="H60" i="2"/>
  <c r="E61" i="2"/>
  <c r="C62" i="2"/>
  <c r="J62" i="2"/>
  <c r="K62" i="2" s="1"/>
  <c r="H63" i="2"/>
  <c r="E64" i="2"/>
  <c r="C65" i="2"/>
  <c r="J65" i="2"/>
  <c r="H66" i="2"/>
  <c r="E67" i="2"/>
  <c r="F67" i="2" s="1"/>
  <c r="C68" i="2"/>
  <c r="J68" i="2"/>
  <c r="K68" i="2" s="1"/>
  <c r="H69" i="2"/>
  <c r="I19" i="2"/>
  <c r="G20" i="2"/>
  <c r="B22" i="2"/>
  <c r="I22" i="2"/>
  <c r="G23" i="2"/>
  <c r="D24" i="2"/>
  <c r="B25" i="2"/>
  <c r="I25" i="2"/>
  <c r="G26" i="2"/>
  <c r="K26" i="2" s="1"/>
  <c r="B60" i="2"/>
  <c r="I60" i="2"/>
  <c r="G61" i="2"/>
  <c r="D62" i="2"/>
  <c r="B63" i="2"/>
  <c r="I63" i="2"/>
  <c r="G64" i="2"/>
  <c r="D65" i="2"/>
  <c r="B66" i="2"/>
  <c r="I66" i="2"/>
  <c r="G67" i="2"/>
  <c r="K67" i="2" s="1"/>
  <c r="D68" i="2"/>
  <c r="B69" i="2"/>
  <c r="F69" i="2" s="1"/>
  <c r="I69" i="2"/>
  <c r="C60" i="2"/>
  <c r="J60" i="2"/>
  <c r="K60" i="2" s="1"/>
  <c r="H61" i="2"/>
  <c r="E62" i="2"/>
  <c r="F62" i="2" s="1"/>
  <c r="C63" i="2"/>
  <c r="J63" i="2"/>
  <c r="H64" i="2"/>
  <c r="E65" i="2"/>
  <c r="C66" i="2"/>
  <c r="J66" i="2"/>
  <c r="H67" i="2"/>
  <c r="E68" i="2"/>
  <c r="C69" i="2"/>
  <c r="J69" i="2"/>
  <c r="K69" i="2" s="1"/>
  <c r="D60" i="2"/>
  <c r="B61" i="2"/>
  <c r="I61" i="2"/>
  <c r="G62" i="2"/>
  <c r="D63" i="2"/>
  <c r="B64" i="2"/>
  <c r="I64" i="2"/>
  <c r="G65" i="2"/>
  <c r="D66" i="2"/>
  <c r="H23" i="2"/>
  <c r="B23" i="2"/>
  <c r="I23" i="2"/>
  <c r="H18" i="2"/>
  <c r="E19" i="2"/>
  <c r="F19" i="2" s="1"/>
  <c r="C20" i="2"/>
  <c r="J20" i="2"/>
  <c r="H21" i="2"/>
  <c r="E22" i="2"/>
  <c r="C23" i="2"/>
  <c r="J23" i="2"/>
  <c r="K23" i="2" s="1"/>
  <c r="E60" i="2"/>
  <c r="F60" i="2" s="1"/>
  <c r="C61" i="2"/>
  <c r="J61" i="2"/>
  <c r="K61" i="2" s="1"/>
  <c r="H62" i="2"/>
  <c r="E63" i="2"/>
  <c r="F63" i="2" s="1"/>
  <c r="C64" i="2"/>
  <c r="J64" i="2"/>
  <c r="K64" i="2" s="1"/>
  <c r="H65" i="2"/>
  <c r="E66" i="2"/>
  <c r="F66" i="2" s="1"/>
  <c r="C75" i="1"/>
  <c r="C76" i="1"/>
  <c r="C77" i="1"/>
  <c r="C78" i="1"/>
  <c r="C79" i="1"/>
  <c r="C80" i="1"/>
  <c r="C81" i="1"/>
  <c r="C82" i="1"/>
  <c r="C83" i="1"/>
  <c r="C74" i="1"/>
  <c r="B75" i="1"/>
  <c r="B76" i="1"/>
  <c r="B77" i="1"/>
  <c r="B78" i="1"/>
  <c r="B79" i="1"/>
  <c r="B80" i="1"/>
  <c r="B81" i="1"/>
  <c r="B82" i="1"/>
  <c r="B83" i="1"/>
  <c r="B74" i="1"/>
  <c r="C55" i="1"/>
  <c r="D55" i="1"/>
  <c r="E55" i="1"/>
  <c r="F55" i="1"/>
  <c r="G55" i="1"/>
  <c r="H55" i="1"/>
  <c r="I55" i="1"/>
  <c r="B55" i="1"/>
  <c r="C31" i="1"/>
  <c r="C32" i="1"/>
  <c r="C33" i="1"/>
  <c r="C34" i="1"/>
  <c r="C35" i="1"/>
  <c r="C36" i="1"/>
  <c r="C37" i="1"/>
  <c r="C38" i="1"/>
  <c r="B31" i="1"/>
  <c r="B32" i="1"/>
  <c r="B33" i="1"/>
  <c r="B34" i="1"/>
  <c r="B35" i="1"/>
  <c r="B36" i="1"/>
  <c r="B37" i="1"/>
  <c r="B38" i="1"/>
  <c r="C30" i="1"/>
  <c r="B30" i="1"/>
  <c r="C13" i="1"/>
  <c r="D13" i="1"/>
  <c r="E13" i="1"/>
  <c r="F13" i="1"/>
  <c r="G13" i="1"/>
  <c r="H13" i="1"/>
  <c r="I13" i="1"/>
  <c r="B13" i="1"/>
  <c r="F68" i="2" l="1"/>
  <c r="K66" i="2"/>
  <c r="F22" i="2"/>
  <c r="F65" i="2"/>
  <c r="K65" i="2"/>
  <c r="F23" i="2"/>
  <c r="F61" i="2"/>
  <c r="K63" i="2"/>
  <c r="F64" i="2"/>
  <c r="K21" i="2"/>
  <c r="K25" i="2"/>
  <c r="F18" i="2"/>
  <c r="K20" i="2"/>
  <c r="F24" i="2"/>
  <c r="I66" i="1"/>
  <c r="I63" i="1"/>
  <c r="I67" i="1"/>
  <c r="I62" i="1"/>
  <c r="I68" i="1"/>
  <c r="I69" i="1"/>
  <c r="I60" i="1"/>
  <c r="I64" i="1"/>
  <c r="I61" i="1"/>
  <c r="I65" i="1"/>
  <c r="H68" i="1"/>
  <c r="H67" i="1"/>
  <c r="H69" i="1"/>
  <c r="H60" i="1"/>
  <c r="H63" i="1"/>
  <c r="H61" i="1"/>
  <c r="H62" i="1"/>
  <c r="H64" i="1"/>
  <c r="H65" i="1"/>
  <c r="H66" i="1"/>
  <c r="G60" i="1"/>
  <c r="G65" i="1"/>
  <c r="G68" i="1"/>
  <c r="G62" i="1"/>
  <c r="G67" i="1"/>
  <c r="G61" i="1"/>
  <c r="G66" i="1"/>
  <c r="G69" i="1"/>
  <c r="G63" i="1"/>
  <c r="G64" i="1"/>
  <c r="F61" i="1"/>
  <c r="F69" i="1"/>
  <c r="F62" i="1"/>
  <c r="F60" i="1"/>
  <c r="F68" i="1"/>
  <c r="F63" i="1"/>
  <c r="F64" i="1"/>
  <c r="F65" i="1"/>
  <c r="F66" i="1"/>
  <c r="F67" i="1"/>
  <c r="C24" i="1"/>
  <c r="C23" i="1"/>
  <c r="C25" i="1"/>
  <c r="C22" i="1"/>
  <c r="C18" i="1"/>
  <c r="C17" i="1"/>
  <c r="C19" i="1"/>
  <c r="C20" i="1"/>
  <c r="C21" i="1"/>
  <c r="E67" i="1"/>
  <c r="E68" i="1"/>
  <c r="E61" i="1"/>
  <c r="E69" i="1"/>
  <c r="E62" i="1"/>
  <c r="E60" i="1"/>
  <c r="E63" i="1"/>
  <c r="E65" i="1"/>
  <c r="E66" i="1"/>
  <c r="E64" i="1"/>
  <c r="C63" i="1"/>
  <c r="C62" i="1"/>
  <c r="C64" i="1"/>
  <c r="C61" i="1"/>
  <c r="C65" i="1"/>
  <c r="C60" i="1"/>
  <c r="C66" i="1"/>
  <c r="C69" i="1"/>
  <c r="C67" i="1"/>
  <c r="C68" i="1"/>
  <c r="F19" i="1"/>
  <c r="F20" i="1"/>
  <c r="F21" i="1"/>
  <c r="F22" i="1"/>
  <c r="F18" i="1"/>
  <c r="F23" i="1"/>
  <c r="F17" i="1"/>
  <c r="F24" i="1"/>
  <c r="F25" i="1"/>
  <c r="E18" i="1"/>
  <c r="E17" i="1"/>
  <c r="E19" i="1"/>
  <c r="E25" i="1"/>
  <c r="E20" i="1"/>
  <c r="E24" i="1"/>
  <c r="E21" i="1"/>
  <c r="E22" i="1"/>
  <c r="E23" i="1"/>
  <c r="D65" i="1"/>
  <c r="D63" i="1"/>
  <c r="D66" i="1"/>
  <c r="D67" i="1"/>
  <c r="D68" i="1"/>
  <c r="D64" i="1"/>
  <c r="D61" i="1"/>
  <c r="D69" i="1"/>
  <c r="D62" i="1"/>
  <c r="D60" i="1"/>
  <c r="H21" i="1"/>
  <c r="H19" i="1"/>
  <c r="H22" i="1"/>
  <c r="H23" i="1"/>
  <c r="H20" i="1"/>
  <c r="H24" i="1"/>
  <c r="H25" i="1"/>
  <c r="H18" i="1"/>
  <c r="H17" i="1"/>
  <c r="B61" i="1"/>
  <c r="B69" i="1"/>
  <c r="B62" i="1"/>
  <c r="B60" i="1"/>
  <c r="B63" i="1"/>
  <c r="B67" i="1"/>
  <c r="B64" i="1"/>
  <c r="B65" i="1"/>
  <c r="B66" i="1"/>
  <c r="B68" i="1"/>
  <c r="D25" i="1"/>
  <c r="D18" i="1"/>
  <c r="D17" i="1"/>
  <c r="D19" i="1"/>
  <c r="D20" i="1"/>
  <c r="D21" i="1"/>
  <c r="D23" i="1"/>
  <c r="D22" i="1"/>
  <c r="D24" i="1"/>
  <c r="B23" i="1"/>
  <c r="B24" i="1"/>
  <c r="B25" i="1"/>
  <c r="B21" i="1"/>
  <c r="B22" i="1"/>
  <c r="B18" i="1"/>
  <c r="B17" i="1"/>
  <c r="B19" i="1"/>
  <c r="B20" i="1"/>
  <c r="I22" i="1"/>
  <c r="I23" i="1"/>
  <c r="I24" i="1"/>
  <c r="I25" i="1"/>
  <c r="I18" i="1"/>
  <c r="I17" i="1"/>
  <c r="I20" i="1"/>
  <c r="I19" i="1"/>
  <c r="I21" i="1"/>
  <c r="G20" i="1"/>
  <c r="G19" i="1"/>
  <c r="G21" i="1"/>
  <c r="G18" i="1"/>
  <c r="G22" i="1"/>
  <c r="G23" i="1"/>
  <c r="G17" i="1"/>
  <c r="G24" i="1"/>
  <c r="G25" i="1"/>
</calcChain>
</file>

<file path=xl/sharedStrings.xml><?xml version="1.0" encoding="utf-8"?>
<sst xmlns="http://schemas.openxmlformats.org/spreadsheetml/2006/main" count="312" uniqueCount="35">
  <si>
    <t>2014-2015</t>
  </si>
  <si>
    <t>College of Arts and Sciences</t>
  </si>
  <si>
    <t>College of Business</t>
  </si>
  <si>
    <t>College of Education and Human Development</t>
  </si>
  <si>
    <t>JB Speed School of Engineering</t>
  </si>
  <si>
    <t>Kent School of Social Work</t>
  </si>
  <si>
    <t>School of Medicine</t>
  </si>
  <si>
    <t>School of Music</t>
  </si>
  <si>
    <t>School of Nursing</t>
  </si>
  <si>
    <t>School of Public Health and Information Sciences</t>
  </si>
  <si>
    <t>2015-2016</t>
  </si>
  <si>
    <t>2016-2017</t>
  </si>
  <si>
    <t>2017-2018</t>
  </si>
  <si>
    <t>2018-2019</t>
  </si>
  <si>
    <t>2019-2020</t>
  </si>
  <si>
    <t>2020-2021</t>
  </si>
  <si>
    <t>2021-2022</t>
  </si>
  <si>
    <t>Pre-Cardinal Core Curriculum Change</t>
  </si>
  <si>
    <t>Post-Cardinal Core Curriculum Change</t>
  </si>
  <si>
    <t>Total general education attempted credit hours</t>
  </si>
  <si>
    <t>Unit Offering the Class</t>
  </si>
  <si>
    <t>4-year Average</t>
  </si>
  <si>
    <t>Pre-Cardinal Core</t>
  </si>
  <si>
    <t>Post-Cardinal Core</t>
  </si>
  <si>
    <r>
      <rPr>
        <b/>
        <sz val="11"/>
        <color rgb="FFFF0000"/>
        <rFont val="Calibri"/>
        <family val="2"/>
        <scheme val="minor"/>
      </rPr>
      <t>General Education Classes</t>
    </r>
    <r>
      <rPr>
        <b/>
        <sz val="11"/>
        <color theme="1"/>
        <rFont val="Calibri"/>
        <family val="2"/>
        <scheme val="minor"/>
      </rPr>
      <t xml:space="preserve"> (100, 200, 300, and 400-level): </t>
    </r>
    <r>
      <rPr>
        <b/>
        <sz val="11"/>
        <color rgb="FFFF0000"/>
        <rFont val="Calibri"/>
        <family val="2"/>
        <scheme val="minor"/>
      </rPr>
      <t xml:space="preserve"> Total Attempted Credit Hours</t>
    </r>
  </si>
  <si>
    <t>General Education Classes</t>
  </si>
  <si>
    <t>School of Dentistry</t>
  </si>
  <si>
    <t>Total attempted credit hours</t>
  </si>
  <si>
    <t>Percent of Contribution to Total General Education Attempted Credit Hours</t>
  </si>
  <si>
    <t>4-year Average % Contribution</t>
  </si>
  <si>
    <t>Percent of Contribution to Total Attempted Credit Hours</t>
  </si>
  <si>
    <r>
      <rPr>
        <b/>
        <sz val="11"/>
        <color rgb="FF0066FF"/>
        <rFont val="Calibri"/>
        <family val="2"/>
        <scheme val="minor"/>
      </rPr>
      <t xml:space="preserve">All Undergraduate Classes </t>
    </r>
    <r>
      <rPr>
        <b/>
        <sz val="11"/>
        <color theme="1"/>
        <rFont val="Calibri"/>
        <family val="2"/>
        <scheme val="minor"/>
      </rPr>
      <t xml:space="preserve">(100, 200, 300, and 400-level):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66FF"/>
        <rFont val="Calibri"/>
        <family val="2"/>
        <scheme val="minor"/>
      </rPr>
      <t>Total Attempted Credit Hours</t>
    </r>
  </si>
  <si>
    <t xml:space="preserve">All Undergraduate Classes </t>
  </si>
  <si>
    <t>% Change</t>
  </si>
  <si>
    <t>Percentage Point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</si>
</sst>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/>
    <xf numFmtId="3" fontId="0" fillId="0" borderId="2" xfId="0" applyNumberFormat="1" applyBorder="1"/>
    <xf numFmtId="3" fontId="1" fillId="0" borderId="0" xfId="0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indent="1"/>
    </xf>
    <xf numFmtId="164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0" fontId="0" fillId="4" borderId="0" xfId="0" applyFill="1"/>
    <xf numFmtId="0" fontId="1" fillId="0" borderId="3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5" xfId="0" applyFont="1" applyBorder="1" applyAlignment="1">
      <alignment horizontal="left" wrapText="1" indent="1"/>
    </xf>
    <xf numFmtId="0" fontId="1" fillId="0" borderId="6" xfId="0" applyFont="1" applyBorder="1" applyAlignment="1">
      <alignment horizontal="left" wrapText="1" inden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0" borderId="11" xfId="0" applyFont="1" applyBorder="1" applyAlignment="1">
      <alignment horizontal="left" indent="1"/>
    </xf>
    <xf numFmtId="0" fontId="1" fillId="0" borderId="0" xfId="0" applyFont="1" applyBorder="1" applyAlignment="1">
      <alignment horizontal="left" wrapText="1" indent="1"/>
    </xf>
    <xf numFmtId="164" fontId="0" fillId="0" borderId="0" xfId="0" applyNumberFormat="1" applyBorder="1"/>
    <xf numFmtId="164" fontId="0" fillId="0" borderId="12" xfId="0" applyNumberFormat="1" applyBorder="1"/>
    <xf numFmtId="3" fontId="1" fillId="0" borderId="13" xfId="0" applyNumberFormat="1" applyFont="1" applyBorder="1"/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4" borderId="15" xfId="0" applyFill="1" applyBorder="1"/>
    <xf numFmtId="0" fontId="1" fillId="0" borderId="1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Border="1"/>
    <xf numFmtId="3" fontId="1" fillId="0" borderId="0" xfId="0" applyNumberFormat="1" applyFont="1" applyBorder="1"/>
    <xf numFmtId="164" fontId="0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9" fontId="0" fillId="0" borderId="0" xfId="1" applyFont="1" applyAlignment="1">
      <alignment horizontal="right"/>
    </xf>
    <xf numFmtId="9" fontId="0" fillId="0" borderId="0" xfId="1" applyFont="1"/>
    <xf numFmtId="0" fontId="1" fillId="0" borderId="2" xfId="0" applyFont="1" applyBorder="1" applyAlignment="1">
      <alignment horizontal="right"/>
    </xf>
    <xf numFmtId="9" fontId="0" fillId="0" borderId="2" xfId="1" applyFont="1" applyBorder="1"/>
    <xf numFmtId="0" fontId="0" fillId="0" borderId="0" xfId="0" applyFill="1"/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91B1-0400-4200-AC08-CBBDB5906961}">
  <sheetPr>
    <pageSetUpPr fitToPage="1"/>
  </sheetPr>
  <dimension ref="A1:K100"/>
  <sheetViews>
    <sheetView tabSelected="1" zoomScaleNormal="100" workbookViewId="0">
      <selection activeCell="I29" sqref="I29"/>
    </sheetView>
  </sheetViews>
  <sheetFormatPr defaultRowHeight="14.4" x14ac:dyDescent="0.3"/>
  <cols>
    <col min="1" max="1" width="45.109375" bestFit="1" customWidth="1"/>
    <col min="2" max="2" width="17.6640625" customWidth="1"/>
    <col min="3" max="3" width="18.33203125" customWidth="1"/>
    <col min="4" max="4" width="17.6640625" customWidth="1"/>
    <col min="5" max="5" width="18.88671875" customWidth="1"/>
    <col min="6" max="6" width="17" customWidth="1"/>
    <col min="7" max="10" width="17.6640625" customWidth="1"/>
    <col min="11" max="11" width="14.44140625" customWidth="1"/>
    <col min="12" max="12" width="13" customWidth="1"/>
    <col min="15" max="15" width="45.109375" bestFit="1" customWidth="1"/>
  </cols>
  <sheetData>
    <row r="1" spans="1:11" x14ac:dyDescent="0.3">
      <c r="B1" s="59" t="s">
        <v>24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3">
      <c r="B2" s="61" t="s">
        <v>17</v>
      </c>
      <c r="C2" s="61"/>
      <c r="D2" s="61"/>
      <c r="E2" s="61"/>
      <c r="F2" s="61"/>
      <c r="G2" s="61" t="s">
        <v>18</v>
      </c>
      <c r="H2" s="61"/>
      <c r="I2" s="61"/>
      <c r="J2" s="61"/>
      <c r="K2" s="61"/>
    </row>
    <row r="3" spans="1:11" x14ac:dyDescent="0.3">
      <c r="A3" s="1" t="s">
        <v>20</v>
      </c>
      <c r="B3" s="5" t="s">
        <v>0</v>
      </c>
      <c r="C3" s="5" t="s">
        <v>10</v>
      </c>
      <c r="D3" s="5" t="s">
        <v>11</v>
      </c>
      <c r="E3" s="5" t="s">
        <v>12</v>
      </c>
      <c r="F3" s="5" t="s">
        <v>33</v>
      </c>
      <c r="G3" s="6" t="s">
        <v>13</v>
      </c>
      <c r="H3" s="7" t="s">
        <v>14</v>
      </c>
      <c r="I3" s="7" t="s">
        <v>15</v>
      </c>
      <c r="J3" s="7" t="s">
        <v>16</v>
      </c>
      <c r="K3" s="5" t="s">
        <v>33</v>
      </c>
    </row>
    <row r="4" spans="1:11" x14ac:dyDescent="0.3">
      <c r="A4" t="s">
        <v>1</v>
      </c>
      <c r="B4" s="8">
        <v>149393</v>
      </c>
      <c r="C4" s="8">
        <v>145314</v>
      </c>
      <c r="D4" s="8">
        <v>143091</v>
      </c>
      <c r="E4" s="8">
        <v>139507</v>
      </c>
      <c r="F4" s="52">
        <f>(E4-B4)/B4</f>
        <v>-6.6174452618261895E-2</v>
      </c>
      <c r="G4" s="9">
        <v>134062</v>
      </c>
      <c r="H4" s="10">
        <v>130473</v>
      </c>
      <c r="I4" s="10">
        <v>128258</v>
      </c>
      <c r="J4" s="10">
        <v>121195</v>
      </c>
      <c r="K4" s="53">
        <f>(J4-G4)/G4</f>
        <v>-9.5977980337455804E-2</v>
      </c>
    </row>
    <row r="5" spans="1:11" x14ac:dyDescent="0.3">
      <c r="A5" t="s">
        <v>2</v>
      </c>
      <c r="B5" s="8">
        <v>6882</v>
      </c>
      <c r="C5" s="8">
        <v>7269</v>
      </c>
      <c r="D5" s="8">
        <v>6609</v>
      </c>
      <c r="E5" s="8">
        <v>6117</v>
      </c>
      <c r="F5" s="52">
        <f t="shared" ref="F5:F13" si="0">(E5-B5)/B5</f>
        <v>-0.11115954664341761</v>
      </c>
      <c r="G5" s="9">
        <v>6426</v>
      </c>
      <c r="H5" s="10">
        <v>5733</v>
      </c>
      <c r="I5" s="10">
        <v>5463</v>
      </c>
      <c r="J5" s="10">
        <v>5256</v>
      </c>
      <c r="K5" s="53">
        <f t="shared" ref="K5:K13" si="1">(J5-G5)/G5</f>
        <v>-0.18207282913165265</v>
      </c>
    </row>
    <row r="6" spans="1:11" x14ac:dyDescent="0.3">
      <c r="A6" t="s">
        <v>3</v>
      </c>
      <c r="B6" s="8">
        <v>5685</v>
      </c>
      <c r="C6" s="8">
        <v>5490</v>
      </c>
      <c r="D6" s="8">
        <v>4983</v>
      </c>
      <c r="E6" s="8">
        <v>4941</v>
      </c>
      <c r="F6" s="52">
        <f t="shared" si="0"/>
        <v>-0.13087071240105541</v>
      </c>
      <c r="G6" s="9">
        <v>5043</v>
      </c>
      <c r="H6" s="10">
        <v>5313</v>
      </c>
      <c r="I6" s="10">
        <v>5115</v>
      </c>
      <c r="J6" s="10">
        <v>4938</v>
      </c>
      <c r="K6" s="53">
        <f t="shared" si="1"/>
        <v>-2.0820939916716241E-2</v>
      </c>
    </row>
    <row r="7" spans="1:11" x14ac:dyDescent="0.3">
      <c r="A7" t="s">
        <v>4</v>
      </c>
      <c r="B7" s="8">
        <v>3934</v>
      </c>
      <c r="C7" s="8">
        <v>3958</v>
      </c>
      <c r="D7" s="8">
        <v>3284</v>
      </c>
      <c r="E7" s="8">
        <v>2912</v>
      </c>
      <c r="F7" s="52">
        <f t="shared" si="0"/>
        <v>-0.2597864768683274</v>
      </c>
      <c r="G7" s="9">
        <v>2964</v>
      </c>
      <c r="H7" s="10">
        <v>2832</v>
      </c>
      <c r="I7" s="10">
        <v>3196</v>
      </c>
      <c r="J7" s="10">
        <v>2824</v>
      </c>
      <c r="K7" s="53">
        <f t="shared" si="1"/>
        <v>-4.7233468286099867E-2</v>
      </c>
    </row>
    <row r="8" spans="1:11" x14ac:dyDescent="0.3">
      <c r="A8" t="s">
        <v>5</v>
      </c>
      <c r="B8" s="8">
        <v>783</v>
      </c>
      <c r="C8" s="8">
        <v>902</v>
      </c>
      <c r="D8" s="8">
        <v>857</v>
      </c>
      <c r="E8" s="8">
        <v>1020</v>
      </c>
      <c r="F8" s="52">
        <f t="shared" si="0"/>
        <v>0.30268199233716475</v>
      </c>
      <c r="G8" s="9">
        <v>981</v>
      </c>
      <c r="H8" s="10">
        <v>1002</v>
      </c>
      <c r="I8" s="10">
        <v>1041</v>
      </c>
      <c r="J8" s="10">
        <v>912</v>
      </c>
      <c r="K8" s="53">
        <f t="shared" si="1"/>
        <v>-7.0336391437308868E-2</v>
      </c>
    </row>
    <row r="9" spans="1:11" x14ac:dyDescent="0.3">
      <c r="A9" t="s">
        <v>6</v>
      </c>
      <c r="B9" s="8">
        <v>237</v>
      </c>
      <c r="C9" s="8">
        <v>240</v>
      </c>
      <c r="D9" s="8">
        <v>240</v>
      </c>
      <c r="E9" s="8">
        <v>240</v>
      </c>
      <c r="F9" s="52">
        <f t="shared" si="0"/>
        <v>1.2658227848101266E-2</v>
      </c>
      <c r="G9" s="9">
        <v>0</v>
      </c>
      <c r="H9" s="10">
        <v>0</v>
      </c>
      <c r="I9" s="10">
        <v>158</v>
      </c>
      <c r="J9" s="10">
        <v>83</v>
      </c>
      <c r="K9" s="53"/>
    </row>
    <row r="10" spans="1:11" x14ac:dyDescent="0.3">
      <c r="A10" t="s">
        <v>7</v>
      </c>
      <c r="B10" s="8">
        <v>4050</v>
      </c>
      <c r="C10" s="8">
        <v>3753</v>
      </c>
      <c r="D10" s="8">
        <v>3102</v>
      </c>
      <c r="E10" s="8">
        <v>2868</v>
      </c>
      <c r="F10" s="52">
        <f t="shared" si="0"/>
        <v>-0.29185185185185186</v>
      </c>
      <c r="G10" s="9">
        <v>2607</v>
      </c>
      <c r="H10" s="10">
        <v>2748</v>
      </c>
      <c r="I10" s="10">
        <v>3228</v>
      </c>
      <c r="J10" s="10">
        <v>3600</v>
      </c>
      <c r="K10" s="53">
        <f t="shared" si="1"/>
        <v>0.38089758342922903</v>
      </c>
    </row>
    <row r="11" spans="1:11" x14ac:dyDescent="0.3">
      <c r="A11" t="s">
        <v>8</v>
      </c>
      <c r="B11" s="8">
        <v>1470</v>
      </c>
      <c r="C11" s="8">
        <v>1245</v>
      </c>
      <c r="D11" s="8">
        <v>1550</v>
      </c>
      <c r="E11" s="8">
        <v>959</v>
      </c>
      <c r="F11" s="52">
        <f t="shared" si="0"/>
        <v>-0.34761904761904761</v>
      </c>
      <c r="G11" s="9">
        <v>1176</v>
      </c>
      <c r="H11" s="10">
        <v>955</v>
      </c>
      <c r="I11" s="10">
        <v>1433</v>
      </c>
      <c r="J11" s="10">
        <v>1071</v>
      </c>
      <c r="K11" s="53">
        <f t="shared" si="1"/>
        <v>-8.9285714285714288E-2</v>
      </c>
    </row>
    <row r="12" spans="1:11" x14ac:dyDescent="0.3">
      <c r="A12" t="s">
        <v>9</v>
      </c>
      <c r="B12" s="8">
        <v>615</v>
      </c>
      <c r="C12" s="8">
        <v>660</v>
      </c>
      <c r="D12" s="8">
        <v>870</v>
      </c>
      <c r="E12" s="8">
        <v>846</v>
      </c>
      <c r="F12" s="52">
        <f t="shared" si="0"/>
        <v>0.37560975609756098</v>
      </c>
      <c r="G12" s="9">
        <v>942</v>
      </c>
      <c r="H12" s="10">
        <v>1485</v>
      </c>
      <c r="I12" s="10">
        <v>2493</v>
      </c>
      <c r="J12" s="10">
        <v>2193</v>
      </c>
      <c r="K12" s="53">
        <f t="shared" si="1"/>
        <v>1.3280254777070064</v>
      </c>
    </row>
    <row r="13" spans="1:11" x14ac:dyDescent="0.3">
      <c r="A13" s="1" t="s">
        <v>19</v>
      </c>
      <c r="B13" s="11">
        <f>SUM(B4:B12)</f>
        <v>173049</v>
      </c>
      <c r="C13" s="11">
        <f t="shared" ref="C13:J13" si="2">SUM(C4:C12)</f>
        <v>168831</v>
      </c>
      <c r="D13" s="11">
        <f t="shared" si="2"/>
        <v>164586</v>
      </c>
      <c r="E13" s="11">
        <f t="shared" si="2"/>
        <v>159410</v>
      </c>
      <c r="F13" s="52">
        <f t="shared" si="0"/>
        <v>-7.8815826731157071E-2</v>
      </c>
      <c r="G13" s="12">
        <f t="shared" si="2"/>
        <v>154201</v>
      </c>
      <c r="H13" s="11">
        <f t="shared" si="2"/>
        <v>150541</v>
      </c>
      <c r="I13" s="11">
        <f t="shared" si="2"/>
        <v>150385</v>
      </c>
      <c r="J13" s="11">
        <f t="shared" si="2"/>
        <v>142072</v>
      </c>
      <c r="K13" s="53">
        <f t="shared" si="1"/>
        <v>-7.8657077450859592E-2</v>
      </c>
    </row>
    <row r="14" spans="1:11" x14ac:dyDescent="0.3">
      <c r="A14" s="1"/>
      <c r="B14" s="11"/>
      <c r="C14" s="11"/>
      <c r="D14" s="11"/>
      <c r="E14" s="11"/>
      <c r="F14" s="11"/>
      <c r="G14" s="15"/>
      <c r="H14" s="11"/>
      <c r="I14" s="11"/>
      <c r="J14" s="11"/>
    </row>
    <row r="15" spans="1:11" x14ac:dyDescent="0.3">
      <c r="B15" s="63" t="s">
        <v>28</v>
      </c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3">
      <c r="B16" s="59" t="s">
        <v>17</v>
      </c>
      <c r="C16" s="59"/>
      <c r="D16" s="59"/>
      <c r="E16" s="59"/>
      <c r="F16" s="46"/>
      <c r="G16" s="60" t="s">
        <v>18</v>
      </c>
      <c r="H16" s="61"/>
      <c r="I16" s="61"/>
      <c r="J16" s="61"/>
    </row>
    <row r="17" spans="1:11" ht="28.8" x14ac:dyDescent="0.3">
      <c r="A17" s="1" t="s">
        <v>20</v>
      </c>
      <c r="B17" s="5" t="s">
        <v>0</v>
      </c>
      <c r="C17" s="5" t="s">
        <v>10</v>
      </c>
      <c r="D17" s="5" t="s">
        <v>11</v>
      </c>
      <c r="E17" s="5" t="s">
        <v>12</v>
      </c>
      <c r="F17" s="58" t="s">
        <v>34</v>
      </c>
      <c r="G17" s="6" t="s">
        <v>13</v>
      </c>
      <c r="H17" s="7" t="s">
        <v>14</v>
      </c>
      <c r="I17" s="7" t="s">
        <v>15</v>
      </c>
      <c r="J17" s="7" t="s">
        <v>16</v>
      </c>
      <c r="K17" s="58" t="s">
        <v>34</v>
      </c>
    </row>
    <row r="18" spans="1:11" x14ac:dyDescent="0.3">
      <c r="A18" t="s">
        <v>1</v>
      </c>
      <c r="B18" s="16">
        <f t="shared" ref="B18:B26" si="3">B4/$B$13</f>
        <v>0.86329883443417765</v>
      </c>
      <c r="C18" s="16">
        <f t="shared" ref="C18:C26" si="4">C4/$C$13</f>
        <v>0.86070686070686075</v>
      </c>
      <c r="D18" s="16">
        <f t="shared" ref="D18:D26" si="5">D4/$D$13</f>
        <v>0.86939958441179688</v>
      </c>
      <c r="E18" s="16">
        <f t="shared" ref="E18:E26" si="6">E4/$E$13</f>
        <v>0.87514585032306635</v>
      </c>
      <c r="F18" s="16">
        <f>E18-B18</f>
        <v>1.1847015888888701E-2</v>
      </c>
      <c r="G18" s="17">
        <f t="shared" ref="G18:G26" si="7">G4/$G$13</f>
        <v>0.86939773412623789</v>
      </c>
      <c r="H18" s="18">
        <f t="shared" ref="H18:H26" si="8">H4/$H$13</f>
        <v>0.86669412319567429</v>
      </c>
      <c r="I18" s="18">
        <f t="shared" ref="I18:I26" si="9">I4/$I$13</f>
        <v>0.85286431492502579</v>
      </c>
      <c r="J18" s="18">
        <f t="shared" ref="J18:J26" si="10">J4/$J$13</f>
        <v>0.85305338138408693</v>
      </c>
      <c r="K18" s="21">
        <f>J18-G18</f>
        <v>-1.6344352742150958E-2</v>
      </c>
    </row>
    <row r="19" spans="1:11" x14ac:dyDescent="0.3">
      <c r="A19" t="s">
        <v>2</v>
      </c>
      <c r="B19" s="16">
        <f t="shared" si="3"/>
        <v>3.9769082745349585E-2</v>
      </c>
      <c r="C19" s="16">
        <f t="shared" si="4"/>
        <v>4.3054889208735361E-2</v>
      </c>
      <c r="D19" s="16">
        <f t="shared" si="5"/>
        <v>4.0155298749589882E-2</v>
      </c>
      <c r="E19" s="16">
        <f t="shared" si="6"/>
        <v>3.8372749513832259E-2</v>
      </c>
      <c r="F19" s="16">
        <f t="shared" ref="F19:F26" si="11">E19-B19</f>
        <v>-1.3963332315173257E-3</v>
      </c>
      <c r="G19" s="17">
        <f t="shared" si="7"/>
        <v>4.1672881498822964E-2</v>
      </c>
      <c r="H19" s="18">
        <f t="shared" si="8"/>
        <v>3.8082648580785299E-2</v>
      </c>
      <c r="I19" s="18">
        <f t="shared" si="9"/>
        <v>3.6326761312630913E-2</v>
      </c>
      <c r="J19" s="18">
        <f t="shared" si="10"/>
        <v>3.699532631341855E-2</v>
      </c>
      <c r="K19" s="21">
        <f t="shared" ref="K19:K26" si="12">J19-G19</f>
        <v>-4.677555185404414E-3</v>
      </c>
    </row>
    <row r="20" spans="1:11" x14ac:dyDescent="0.3">
      <c r="A20" t="s">
        <v>3</v>
      </c>
      <c r="B20" s="16">
        <f t="shared" si="3"/>
        <v>3.2851966783974479E-2</v>
      </c>
      <c r="C20" s="16">
        <f t="shared" si="4"/>
        <v>3.2517724825417135E-2</v>
      </c>
      <c r="D20" s="16">
        <f t="shared" si="5"/>
        <v>3.0275965148919105E-2</v>
      </c>
      <c r="E20" s="16">
        <f t="shared" si="6"/>
        <v>3.0995546076155824E-2</v>
      </c>
      <c r="F20" s="16">
        <f t="shared" si="11"/>
        <v>-1.8564207078186554E-3</v>
      </c>
      <c r="G20" s="17">
        <f t="shared" si="7"/>
        <v>3.2704068067003454E-2</v>
      </c>
      <c r="H20" s="18">
        <f t="shared" si="8"/>
        <v>3.5292710955819345E-2</v>
      </c>
      <c r="I20" s="18">
        <f t="shared" si="9"/>
        <v>3.4012700734780729E-2</v>
      </c>
      <c r="J20" s="18">
        <f t="shared" si="10"/>
        <v>3.47570246072414E-2</v>
      </c>
      <c r="K20" s="21">
        <f t="shared" si="12"/>
        <v>2.0529565402379463E-3</v>
      </c>
    </row>
    <row r="21" spans="1:11" x14ac:dyDescent="0.3">
      <c r="A21" t="s">
        <v>4</v>
      </c>
      <c r="B21" s="16">
        <f t="shared" si="3"/>
        <v>2.2733445440308815E-2</v>
      </c>
      <c r="C21" s="16">
        <f t="shared" si="4"/>
        <v>2.3443561905100368E-2</v>
      </c>
      <c r="D21" s="16">
        <f t="shared" si="5"/>
        <v>1.9953094430875045E-2</v>
      </c>
      <c r="E21" s="16">
        <f t="shared" si="6"/>
        <v>1.8267360893294022E-2</v>
      </c>
      <c r="F21" s="16">
        <f t="shared" si="11"/>
        <v>-4.4660845470147932E-3</v>
      </c>
      <c r="G21" s="17">
        <f t="shared" si="7"/>
        <v>1.922166522914897E-2</v>
      </c>
      <c r="H21" s="18">
        <f t="shared" si="8"/>
        <v>1.8812150842627589E-2</v>
      </c>
      <c r="I21" s="18">
        <f t="shared" si="9"/>
        <v>2.1252119559796522E-2</v>
      </c>
      <c r="J21" s="18">
        <f t="shared" si="10"/>
        <v>1.9877245340390787E-2</v>
      </c>
      <c r="K21" s="21">
        <f t="shared" si="12"/>
        <v>6.555801112418172E-4</v>
      </c>
    </row>
    <row r="22" spans="1:11" x14ac:dyDescent="0.3">
      <c r="A22" t="s">
        <v>5</v>
      </c>
      <c r="B22" s="16">
        <f t="shared" si="3"/>
        <v>4.5247299897716829E-3</v>
      </c>
      <c r="C22" s="16">
        <f t="shared" si="4"/>
        <v>5.3426207272361118E-3</v>
      </c>
      <c r="D22" s="16">
        <f t="shared" si="5"/>
        <v>5.2070042409439439E-3</v>
      </c>
      <c r="E22" s="16">
        <f t="shared" si="6"/>
        <v>6.3985948183928236E-3</v>
      </c>
      <c r="F22" s="16">
        <f t="shared" si="11"/>
        <v>1.8738648286211407E-3</v>
      </c>
      <c r="G22" s="17">
        <f t="shared" si="7"/>
        <v>6.3618264472993045E-3</v>
      </c>
      <c r="H22" s="18">
        <f t="shared" si="8"/>
        <v>6.6559940481330671E-3</v>
      </c>
      <c r="I22" s="18">
        <f t="shared" si="9"/>
        <v>6.9222329354656385E-3</v>
      </c>
      <c r="J22" s="18">
        <f t="shared" si="10"/>
        <v>6.4192803648854104E-3</v>
      </c>
      <c r="K22" s="21">
        <f t="shared" si="12"/>
        <v>5.74539175861059E-5</v>
      </c>
    </row>
    <row r="23" spans="1:11" x14ac:dyDescent="0.3">
      <c r="A23" t="s">
        <v>6</v>
      </c>
      <c r="B23" s="16">
        <f t="shared" si="3"/>
        <v>1.3695542880918122E-3</v>
      </c>
      <c r="C23" s="16">
        <f t="shared" si="4"/>
        <v>1.4215398830783447E-3</v>
      </c>
      <c r="D23" s="16">
        <f t="shared" si="5"/>
        <v>1.4582042215012213E-3</v>
      </c>
      <c r="E23" s="16">
        <f t="shared" si="6"/>
        <v>1.505551721974782E-3</v>
      </c>
      <c r="F23" s="16">
        <f t="shared" si="11"/>
        <v>1.3599743388296981E-4</v>
      </c>
      <c r="G23" s="17">
        <f t="shared" si="7"/>
        <v>0</v>
      </c>
      <c r="H23" s="18">
        <f t="shared" si="8"/>
        <v>0</v>
      </c>
      <c r="I23" s="18">
        <f t="shared" si="9"/>
        <v>1.050636699138877E-3</v>
      </c>
      <c r="J23" s="18">
        <f t="shared" si="10"/>
        <v>5.8421082268145729E-4</v>
      </c>
      <c r="K23" s="21">
        <f t="shared" si="12"/>
        <v>5.8421082268145729E-4</v>
      </c>
    </row>
    <row r="24" spans="1:11" x14ac:dyDescent="0.3">
      <c r="A24" t="s">
        <v>7</v>
      </c>
      <c r="B24" s="16">
        <f t="shared" si="3"/>
        <v>2.340377580916388E-2</v>
      </c>
      <c r="C24" s="16">
        <f t="shared" si="4"/>
        <v>2.2229329921637613E-2</v>
      </c>
      <c r="D24" s="16">
        <f t="shared" si="5"/>
        <v>1.8847289562903286E-2</v>
      </c>
      <c r="E24" s="16">
        <f t="shared" si="6"/>
        <v>1.7991343077598646E-2</v>
      </c>
      <c r="F24" s="16">
        <f t="shared" si="11"/>
        <v>-5.4124327315652337E-3</v>
      </c>
      <c r="G24" s="17">
        <f t="shared" si="7"/>
        <v>1.6906505145881025E-2</v>
      </c>
      <c r="H24" s="18">
        <f t="shared" si="8"/>
        <v>1.8254163317634398E-2</v>
      </c>
      <c r="I24" s="18">
        <f t="shared" si="9"/>
        <v>2.1464906739368954E-2</v>
      </c>
      <c r="J24" s="18">
        <f t="shared" si="10"/>
        <v>2.5339264598231881E-2</v>
      </c>
      <c r="K24" s="21">
        <f t="shared" si="12"/>
        <v>8.4327594523508562E-3</v>
      </c>
    </row>
    <row r="25" spans="1:11" x14ac:dyDescent="0.3">
      <c r="A25" t="s">
        <v>8</v>
      </c>
      <c r="B25" s="16">
        <f t="shared" si="3"/>
        <v>8.4947038122150376E-3</v>
      </c>
      <c r="C25" s="16">
        <f t="shared" si="4"/>
        <v>7.3742381434689129E-3</v>
      </c>
      <c r="D25" s="16">
        <f t="shared" si="5"/>
        <v>9.4175689305287212E-3</v>
      </c>
      <c r="E25" s="16">
        <f t="shared" si="6"/>
        <v>6.0159337557242334E-3</v>
      </c>
      <c r="F25" s="16">
        <f t="shared" si="11"/>
        <v>-2.4787700564908042E-3</v>
      </c>
      <c r="G25" s="17">
        <f t="shared" si="7"/>
        <v>7.6264096860591043E-3</v>
      </c>
      <c r="H25" s="18">
        <f t="shared" si="8"/>
        <v>6.3437867424821145E-3</v>
      </c>
      <c r="I25" s="18">
        <f t="shared" si="9"/>
        <v>9.5288758852279144E-3</v>
      </c>
      <c r="J25" s="18">
        <f t="shared" si="10"/>
        <v>7.5384312179739852E-3</v>
      </c>
      <c r="K25" s="21">
        <f t="shared" si="12"/>
        <v>-8.7978468085119117E-5</v>
      </c>
    </row>
    <row r="26" spans="1:11" x14ac:dyDescent="0.3">
      <c r="A26" t="s">
        <v>9</v>
      </c>
      <c r="B26" s="16">
        <f t="shared" si="3"/>
        <v>3.5539066969471076E-3</v>
      </c>
      <c r="C26" s="16">
        <f t="shared" si="4"/>
        <v>3.909234678465448E-3</v>
      </c>
      <c r="D26" s="16">
        <f t="shared" si="5"/>
        <v>5.2859903029419267E-3</v>
      </c>
      <c r="E26" s="16">
        <f t="shared" si="6"/>
        <v>5.3070698199611062E-3</v>
      </c>
      <c r="F26" s="16">
        <f t="shared" si="11"/>
        <v>1.7531631230139986E-3</v>
      </c>
      <c r="G26" s="17">
        <f t="shared" si="7"/>
        <v>6.1089097995473442E-3</v>
      </c>
      <c r="H26" s="18">
        <f t="shared" si="8"/>
        <v>9.8644223168439168E-3</v>
      </c>
      <c r="I26" s="18">
        <f t="shared" si="9"/>
        <v>1.6577451208564683E-2</v>
      </c>
      <c r="J26" s="18">
        <f t="shared" si="10"/>
        <v>1.5435835351089588E-2</v>
      </c>
      <c r="K26" s="21">
        <f t="shared" si="12"/>
        <v>9.326925551542244E-3</v>
      </c>
    </row>
    <row r="28" spans="1:11" x14ac:dyDescent="0.3">
      <c r="B28" s="62" t="s">
        <v>25</v>
      </c>
      <c r="C28" s="62"/>
      <c r="E28" s="62" t="s">
        <v>25</v>
      </c>
      <c r="F28" s="62"/>
      <c r="G28" s="57"/>
    </row>
    <row r="29" spans="1:11" x14ac:dyDescent="0.3">
      <c r="B29" s="4" t="s">
        <v>22</v>
      </c>
      <c r="C29" s="4" t="s">
        <v>23</v>
      </c>
      <c r="E29" s="4" t="s">
        <v>22</v>
      </c>
      <c r="F29" s="4" t="s">
        <v>23</v>
      </c>
    </row>
    <row r="30" spans="1:11" ht="28.8" x14ac:dyDescent="0.3">
      <c r="A30" s="1" t="s">
        <v>20</v>
      </c>
      <c r="B30" s="20" t="s">
        <v>21</v>
      </c>
      <c r="C30" s="20" t="s">
        <v>21</v>
      </c>
      <c r="E30" s="19" t="s">
        <v>29</v>
      </c>
      <c r="F30" s="19" t="s">
        <v>29</v>
      </c>
    </row>
    <row r="31" spans="1:11" x14ac:dyDescent="0.3">
      <c r="A31" t="s">
        <v>1</v>
      </c>
      <c r="B31" s="2">
        <f t="shared" ref="B31:B39" si="13">AVERAGE(B4:E4)</f>
        <v>144326.25</v>
      </c>
      <c r="C31" s="2">
        <f t="shared" ref="C31:C39" si="14">AVERAGE(G4:J4)</f>
        <v>128497</v>
      </c>
      <c r="E31" s="21">
        <v>0.86713778246897544</v>
      </c>
      <c r="F31" s="21">
        <v>0.86050238840775628</v>
      </c>
    </row>
    <row r="32" spans="1:11" x14ac:dyDescent="0.3">
      <c r="A32" t="s">
        <v>2</v>
      </c>
      <c r="B32" s="2">
        <f t="shared" si="13"/>
        <v>6719.25</v>
      </c>
      <c r="C32" s="2">
        <f t="shared" si="14"/>
        <v>5719.5</v>
      </c>
      <c r="E32" s="21">
        <v>4.033800505437677E-2</v>
      </c>
      <c r="F32" s="21">
        <v>3.8269404426414425E-2</v>
      </c>
    </row>
    <row r="33" spans="1:11" x14ac:dyDescent="0.3">
      <c r="A33" t="s">
        <v>3</v>
      </c>
      <c r="B33" s="2">
        <f t="shared" si="13"/>
        <v>5274.75</v>
      </c>
      <c r="C33" s="2">
        <f t="shared" si="14"/>
        <v>5102.25</v>
      </c>
      <c r="E33" s="21">
        <v>3.1660300708616633E-2</v>
      </c>
      <c r="F33" s="21">
        <v>3.4191626091211236E-2</v>
      </c>
    </row>
    <row r="34" spans="1:11" x14ac:dyDescent="0.3">
      <c r="A34" t="s">
        <v>4</v>
      </c>
      <c r="B34" s="2">
        <f t="shared" si="13"/>
        <v>3522</v>
      </c>
      <c r="C34" s="2">
        <f t="shared" si="14"/>
        <v>2954</v>
      </c>
      <c r="E34" s="21">
        <v>2.1099365667394562E-2</v>
      </c>
      <c r="F34" s="21">
        <v>1.9790795242990968E-2</v>
      </c>
    </row>
    <row r="35" spans="1:11" x14ac:dyDescent="0.3">
      <c r="A35" t="s">
        <v>5</v>
      </c>
      <c r="B35" s="2">
        <f t="shared" si="13"/>
        <v>890.5</v>
      </c>
      <c r="C35" s="2">
        <f t="shared" si="14"/>
        <v>984</v>
      </c>
      <c r="E35" s="21">
        <v>5.3682374440861399E-3</v>
      </c>
      <c r="F35" s="21">
        <v>6.5898334489458551E-3</v>
      </c>
    </row>
    <row r="36" spans="1:11" x14ac:dyDescent="0.3">
      <c r="A36" t="s">
        <v>6</v>
      </c>
      <c r="B36" s="2">
        <f t="shared" si="13"/>
        <v>239.25</v>
      </c>
      <c r="C36" s="2">
        <f t="shared" si="14"/>
        <v>60.25</v>
      </c>
      <c r="E36" s="21">
        <v>1.4387125286615401E-3</v>
      </c>
      <c r="F36" s="21">
        <v>4.0871188045508359E-4</v>
      </c>
    </row>
    <row r="37" spans="1:11" x14ac:dyDescent="0.3">
      <c r="A37" t="s">
        <v>7</v>
      </c>
      <c r="B37" s="2">
        <f t="shared" si="13"/>
        <v>3443.25</v>
      </c>
      <c r="C37" s="2">
        <f t="shared" si="14"/>
        <v>3045.75</v>
      </c>
      <c r="E37" s="21">
        <v>2.0617934592825855E-2</v>
      </c>
      <c r="F37" s="21">
        <v>2.0491209950279067E-2</v>
      </c>
    </row>
    <row r="38" spans="1:11" x14ac:dyDescent="0.3">
      <c r="A38" t="s">
        <v>8</v>
      </c>
      <c r="B38" s="2">
        <f t="shared" si="13"/>
        <v>1306</v>
      </c>
      <c r="C38" s="2">
        <f t="shared" si="14"/>
        <v>1158.75</v>
      </c>
      <c r="E38" s="21">
        <v>7.8256111604842263E-3</v>
      </c>
      <c r="F38" s="21">
        <v>7.759375882935779E-3</v>
      </c>
    </row>
    <row r="39" spans="1:11" x14ac:dyDescent="0.3">
      <c r="A39" t="s">
        <v>9</v>
      </c>
      <c r="B39" s="2">
        <f t="shared" si="13"/>
        <v>747.75</v>
      </c>
      <c r="C39" s="2">
        <f t="shared" si="14"/>
        <v>1778.25</v>
      </c>
      <c r="E39" s="21">
        <v>4.5140503745788969E-3</v>
      </c>
      <c r="F39" s="21">
        <v>1.1996654669011383E-2</v>
      </c>
    </row>
    <row r="40" spans="1:11" x14ac:dyDescent="0.3">
      <c r="A40" s="1" t="s">
        <v>19</v>
      </c>
      <c r="B40" s="3">
        <v>166469</v>
      </c>
      <c r="C40" s="3">
        <v>149299.75</v>
      </c>
    </row>
    <row r="42" spans="1:11" x14ac:dyDescent="0.3">
      <c r="B42" s="59" t="s">
        <v>31</v>
      </c>
      <c r="C42" s="59"/>
      <c r="D42" s="59"/>
      <c r="E42" s="59"/>
      <c r="F42" s="59"/>
      <c r="G42" s="59"/>
      <c r="H42" s="59"/>
      <c r="I42" s="59"/>
      <c r="J42" s="59"/>
      <c r="K42" s="59"/>
    </row>
    <row r="43" spans="1:11" x14ac:dyDescent="0.3">
      <c r="B43" s="61" t="s">
        <v>17</v>
      </c>
      <c r="C43" s="61"/>
      <c r="D43" s="61"/>
      <c r="E43" s="61"/>
      <c r="F43" s="61"/>
      <c r="G43" s="61" t="s">
        <v>18</v>
      </c>
      <c r="H43" s="61"/>
      <c r="I43" s="61"/>
      <c r="J43" s="61"/>
      <c r="K43" s="61"/>
    </row>
    <row r="44" spans="1:11" x14ac:dyDescent="0.3">
      <c r="A44" s="1" t="s">
        <v>20</v>
      </c>
      <c r="B44" s="5" t="s">
        <v>0</v>
      </c>
      <c r="C44" s="5" t="s">
        <v>10</v>
      </c>
      <c r="D44" s="5" t="s">
        <v>11</v>
      </c>
      <c r="E44" s="5" t="s">
        <v>12</v>
      </c>
      <c r="F44" s="54" t="s">
        <v>33</v>
      </c>
      <c r="G44" s="7" t="s">
        <v>13</v>
      </c>
      <c r="H44" s="7" t="s">
        <v>14</v>
      </c>
      <c r="I44" s="7" t="s">
        <v>15</v>
      </c>
      <c r="J44" s="7" t="s">
        <v>16</v>
      </c>
      <c r="K44" s="7" t="s">
        <v>33</v>
      </c>
    </row>
    <row r="45" spans="1:11" x14ac:dyDescent="0.3">
      <c r="A45" t="s">
        <v>1</v>
      </c>
      <c r="B45" s="2">
        <v>258124</v>
      </c>
      <c r="C45" s="2">
        <v>251802</v>
      </c>
      <c r="D45" s="2">
        <v>248120</v>
      </c>
      <c r="E45" s="47">
        <v>239398</v>
      </c>
      <c r="F45" s="55">
        <f>(E45-B45)/B45</f>
        <v>-7.2546528025290172E-2</v>
      </c>
      <c r="G45" s="2">
        <v>233545</v>
      </c>
      <c r="H45" s="2">
        <v>229331</v>
      </c>
      <c r="I45" s="2">
        <v>229821</v>
      </c>
      <c r="J45" s="2">
        <v>218178</v>
      </c>
      <c r="K45" s="53">
        <f>(J45-G45)/G45</f>
        <v>-6.5798882442355863E-2</v>
      </c>
    </row>
    <row r="46" spans="1:11" x14ac:dyDescent="0.3">
      <c r="A46" t="s">
        <v>2</v>
      </c>
      <c r="B46" s="2">
        <v>42365</v>
      </c>
      <c r="C46" s="2">
        <v>45695</v>
      </c>
      <c r="D46" s="2">
        <v>45944</v>
      </c>
      <c r="E46" s="47">
        <v>45098</v>
      </c>
      <c r="F46" s="55">
        <f t="shared" ref="F46:F55" si="15">(E46-B46)/B46</f>
        <v>6.4510799008615602E-2</v>
      </c>
      <c r="G46" s="2">
        <v>46406</v>
      </c>
      <c r="H46" s="2">
        <v>43574</v>
      </c>
      <c r="I46" s="2">
        <v>46031</v>
      </c>
      <c r="J46" s="2">
        <v>46613</v>
      </c>
      <c r="K46" s="53">
        <f t="shared" ref="K46:K55" si="16">(J46-G46)/G46</f>
        <v>4.4606300909365171E-3</v>
      </c>
    </row>
    <row r="47" spans="1:11" x14ac:dyDescent="0.3">
      <c r="A47" t="s">
        <v>3</v>
      </c>
      <c r="B47" s="2">
        <v>38223</v>
      </c>
      <c r="C47" s="2">
        <v>39039</v>
      </c>
      <c r="D47" s="2">
        <v>37927</v>
      </c>
      <c r="E47" s="47">
        <v>35225</v>
      </c>
      <c r="F47" s="55">
        <f t="shared" si="15"/>
        <v>-7.8434450461763866E-2</v>
      </c>
      <c r="G47" s="2">
        <v>34867</v>
      </c>
      <c r="H47" s="2">
        <v>36419</v>
      </c>
      <c r="I47" s="2">
        <v>36642</v>
      </c>
      <c r="J47" s="2">
        <v>36326</v>
      </c>
      <c r="K47" s="53">
        <f t="shared" si="16"/>
        <v>4.1844724237817994E-2</v>
      </c>
    </row>
    <row r="48" spans="1:11" x14ac:dyDescent="0.3">
      <c r="A48" t="s">
        <v>4</v>
      </c>
      <c r="B48" s="2">
        <v>33379</v>
      </c>
      <c r="C48" s="2">
        <v>35288</v>
      </c>
      <c r="D48" s="2">
        <v>37822</v>
      </c>
      <c r="E48" s="47">
        <v>36260</v>
      </c>
      <c r="F48" s="55">
        <f t="shared" si="15"/>
        <v>8.6311752898529021E-2</v>
      </c>
      <c r="G48" s="2">
        <v>35513</v>
      </c>
      <c r="H48" s="2">
        <v>35504</v>
      </c>
      <c r="I48" s="2">
        <v>35474</v>
      </c>
      <c r="J48" s="2">
        <v>32878</v>
      </c>
      <c r="K48" s="53">
        <f t="shared" si="16"/>
        <v>-7.4198180947821921E-2</v>
      </c>
    </row>
    <row r="49" spans="1:11" x14ac:dyDescent="0.3">
      <c r="A49" t="s">
        <v>5</v>
      </c>
      <c r="B49" s="2">
        <v>3960</v>
      </c>
      <c r="C49" s="2">
        <v>4117</v>
      </c>
      <c r="D49" s="2">
        <v>4187</v>
      </c>
      <c r="E49" s="47">
        <v>4571</v>
      </c>
      <c r="F49" s="55">
        <f t="shared" si="15"/>
        <v>0.15429292929292929</v>
      </c>
      <c r="G49" s="2">
        <v>5103</v>
      </c>
      <c r="H49" s="2">
        <v>5442</v>
      </c>
      <c r="I49" s="2">
        <v>5267</v>
      </c>
      <c r="J49" s="2">
        <v>5216</v>
      </c>
      <c r="K49" s="53">
        <f t="shared" si="16"/>
        <v>2.2143836958651773E-2</v>
      </c>
    </row>
    <row r="50" spans="1:11" x14ac:dyDescent="0.3">
      <c r="A50" t="s">
        <v>26</v>
      </c>
      <c r="B50" s="2">
        <v>2183</v>
      </c>
      <c r="C50" s="2">
        <v>2109</v>
      </c>
      <c r="D50" s="2">
        <v>2096</v>
      </c>
      <c r="E50" s="47">
        <v>2124</v>
      </c>
      <c r="F50" s="55">
        <f t="shared" si="15"/>
        <v>-2.7027027027027029E-2</v>
      </c>
      <c r="G50" s="2">
        <v>1997</v>
      </c>
      <c r="H50" s="2">
        <v>2012</v>
      </c>
      <c r="I50" s="2">
        <v>2053</v>
      </c>
      <c r="J50" s="2">
        <v>1963</v>
      </c>
      <c r="K50" s="53">
        <f t="shared" si="16"/>
        <v>-1.7025538307461192E-2</v>
      </c>
    </row>
    <row r="51" spans="1:11" x14ac:dyDescent="0.3">
      <c r="A51" t="s">
        <v>6</v>
      </c>
      <c r="B51" s="2">
        <v>249</v>
      </c>
      <c r="C51" s="2">
        <v>240</v>
      </c>
      <c r="D51" s="2">
        <v>240</v>
      </c>
      <c r="E51" s="47">
        <v>240</v>
      </c>
      <c r="F51" s="55">
        <f t="shared" si="15"/>
        <v>-3.614457831325301E-2</v>
      </c>
      <c r="G51" s="10">
        <v>0</v>
      </c>
      <c r="H51" s="2">
        <v>90</v>
      </c>
      <c r="I51" s="2">
        <v>351</v>
      </c>
      <c r="J51" s="2">
        <v>301</v>
      </c>
      <c r="K51" s="53"/>
    </row>
    <row r="52" spans="1:11" x14ac:dyDescent="0.3">
      <c r="A52" t="s">
        <v>7</v>
      </c>
      <c r="B52" s="2">
        <v>9387</v>
      </c>
      <c r="C52" s="2">
        <v>9743</v>
      </c>
      <c r="D52" s="2">
        <v>9519</v>
      </c>
      <c r="E52" s="47">
        <v>9352</v>
      </c>
      <c r="F52" s="55">
        <f t="shared" si="15"/>
        <v>-3.7285607755406414E-3</v>
      </c>
      <c r="G52" s="2">
        <v>9782</v>
      </c>
      <c r="H52" s="2">
        <v>9708</v>
      </c>
      <c r="I52" s="2">
        <v>9776</v>
      </c>
      <c r="J52" s="2">
        <v>9512</v>
      </c>
      <c r="K52" s="53">
        <f t="shared" si="16"/>
        <v>-2.760171744019628E-2</v>
      </c>
    </row>
    <row r="53" spans="1:11" x14ac:dyDescent="0.3">
      <c r="A53" t="s">
        <v>8</v>
      </c>
      <c r="B53" s="2">
        <v>16407</v>
      </c>
      <c r="C53" s="2">
        <v>16198</v>
      </c>
      <c r="D53" s="2">
        <v>15863</v>
      </c>
      <c r="E53" s="47">
        <v>16236</v>
      </c>
      <c r="F53" s="55">
        <f t="shared" si="15"/>
        <v>-1.0422380691168404E-2</v>
      </c>
      <c r="G53" s="2">
        <v>16400</v>
      </c>
      <c r="H53" s="2">
        <v>17966</v>
      </c>
      <c r="I53" s="2">
        <v>20325</v>
      </c>
      <c r="J53" s="2">
        <v>19071</v>
      </c>
      <c r="K53" s="53">
        <f t="shared" si="16"/>
        <v>0.16286585365853659</v>
      </c>
    </row>
    <row r="54" spans="1:11" x14ac:dyDescent="0.3">
      <c r="A54" t="s">
        <v>9</v>
      </c>
      <c r="B54" s="2">
        <v>1050</v>
      </c>
      <c r="C54" s="2">
        <v>1834</v>
      </c>
      <c r="D54" s="2">
        <v>2335</v>
      </c>
      <c r="E54" s="47">
        <v>2439</v>
      </c>
      <c r="F54" s="55">
        <f t="shared" si="15"/>
        <v>1.322857142857143</v>
      </c>
      <c r="G54" s="2">
        <v>3750</v>
      </c>
      <c r="H54" s="2">
        <v>4504</v>
      </c>
      <c r="I54" s="2">
        <v>6321</v>
      </c>
      <c r="J54" s="2">
        <v>6031</v>
      </c>
      <c r="K54" s="53">
        <f t="shared" si="16"/>
        <v>0.60826666666666662</v>
      </c>
    </row>
    <row r="55" spans="1:11" x14ac:dyDescent="0.3">
      <c r="A55" s="1" t="s">
        <v>27</v>
      </c>
      <c r="B55" s="3">
        <f>SUM(B45:B54)</f>
        <v>405327</v>
      </c>
      <c r="C55" s="3">
        <f t="shared" ref="C55:J55" si="17">SUM(C45:C54)</f>
        <v>406065</v>
      </c>
      <c r="D55" s="3">
        <f t="shared" si="17"/>
        <v>404053</v>
      </c>
      <c r="E55" s="48">
        <f t="shared" si="17"/>
        <v>390943</v>
      </c>
      <c r="F55" s="55">
        <f t="shared" si="15"/>
        <v>-3.5487396595834969E-2</v>
      </c>
      <c r="G55" s="3">
        <f t="shared" si="17"/>
        <v>387363</v>
      </c>
      <c r="H55" s="3">
        <f t="shared" si="17"/>
        <v>384550</v>
      </c>
      <c r="I55" s="3">
        <f t="shared" si="17"/>
        <v>392061</v>
      </c>
      <c r="J55" s="3">
        <f t="shared" si="17"/>
        <v>376089</v>
      </c>
      <c r="K55" s="53">
        <f t="shared" si="16"/>
        <v>-2.9104483391547462E-2</v>
      </c>
    </row>
    <row r="57" spans="1:11" x14ac:dyDescent="0.3">
      <c r="B57" s="69" t="s">
        <v>30</v>
      </c>
      <c r="C57" s="69"/>
      <c r="D57" s="69"/>
      <c r="E57" s="69"/>
      <c r="F57" s="69"/>
      <c r="G57" s="69"/>
      <c r="H57" s="69"/>
      <c r="I57" s="69"/>
      <c r="J57" s="69"/>
      <c r="K57" s="69"/>
    </row>
    <row r="58" spans="1:11" x14ac:dyDescent="0.3">
      <c r="B58" s="59" t="s">
        <v>17</v>
      </c>
      <c r="C58" s="59"/>
      <c r="D58" s="59"/>
      <c r="E58" s="59"/>
      <c r="F58" s="45"/>
      <c r="G58" s="60" t="s">
        <v>18</v>
      </c>
      <c r="H58" s="61"/>
      <c r="I58" s="61"/>
      <c r="J58" s="61"/>
    </row>
    <row r="59" spans="1:11" ht="28.8" x14ac:dyDescent="0.3">
      <c r="A59" s="1" t="s">
        <v>20</v>
      </c>
      <c r="B59" s="5" t="s">
        <v>0</v>
      </c>
      <c r="C59" s="5" t="s">
        <v>10</v>
      </c>
      <c r="D59" s="5" t="s">
        <v>11</v>
      </c>
      <c r="E59" s="5" t="s">
        <v>12</v>
      </c>
      <c r="F59" s="58" t="s">
        <v>34</v>
      </c>
      <c r="G59" s="6" t="s">
        <v>13</v>
      </c>
      <c r="H59" s="7" t="s">
        <v>14</v>
      </c>
      <c r="I59" s="7" t="s">
        <v>15</v>
      </c>
      <c r="J59" s="7" t="s">
        <v>16</v>
      </c>
      <c r="K59" s="58" t="s">
        <v>34</v>
      </c>
    </row>
    <row r="60" spans="1:11" x14ac:dyDescent="0.3">
      <c r="A60" t="s">
        <v>1</v>
      </c>
      <c r="B60" s="22">
        <f>B45/$B$55</f>
        <v>0.63682902940095276</v>
      </c>
      <c r="C60" s="22">
        <f>C45/$C$55</f>
        <v>0.62010269291862141</v>
      </c>
      <c r="D60" s="22">
        <f>D45/$D$55</f>
        <v>0.61407785612283539</v>
      </c>
      <c r="E60" s="49">
        <f>E45/$E$55</f>
        <v>0.61236036967025886</v>
      </c>
      <c r="F60" s="23">
        <f>E60-B60</f>
        <v>-2.4468659730693898E-2</v>
      </c>
      <c r="G60" s="22">
        <f>G45/$G$55</f>
        <v>0.60290993202758136</v>
      </c>
      <c r="H60" s="22">
        <f>H45/$H$55</f>
        <v>0.59636198153686126</v>
      </c>
      <c r="I60" s="22">
        <f>I45/$I$55</f>
        <v>0.58618684337386273</v>
      </c>
      <c r="J60" s="22">
        <f>J45/$J$55</f>
        <v>0.58012332187327997</v>
      </c>
      <c r="K60" s="21">
        <f>J60-G60</f>
        <v>-2.278661015430139E-2</v>
      </c>
    </row>
    <row r="61" spans="1:11" x14ac:dyDescent="0.3">
      <c r="A61" t="s">
        <v>2</v>
      </c>
      <c r="B61" s="22">
        <f t="shared" ref="B61:B69" si="18">B46/$B$55</f>
        <v>0.10452054760724057</v>
      </c>
      <c r="C61" s="22">
        <f t="shared" ref="C61:C69" si="19">C46/$C$55</f>
        <v>0.11253124499772205</v>
      </c>
      <c r="D61" s="22">
        <f t="shared" ref="D61:D69" si="20">D46/$D$55</f>
        <v>0.11370785515761546</v>
      </c>
      <c r="E61" s="49">
        <f t="shared" ref="E61:E69" si="21">E46/$E$55</f>
        <v>0.11535697019770146</v>
      </c>
      <c r="F61" s="23">
        <f t="shared" ref="F61:F69" si="22">E61-B61</f>
        <v>1.0836422590460887E-2</v>
      </c>
      <c r="G61" s="22">
        <f t="shared" ref="G61:G69" si="23">G46/$G$55</f>
        <v>0.11979977437184243</v>
      </c>
      <c r="H61" s="22">
        <f t="shared" ref="H61:H69" si="24">H46/$H$55</f>
        <v>0.11331166298270706</v>
      </c>
      <c r="I61" s="22">
        <f t="shared" ref="I61:I69" si="25">I46/$I$55</f>
        <v>0.11740775032456684</v>
      </c>
      <c r="J61" s="22">
        <f t="shared" ref="J61:J69" si="26">J46/$J$55</f>
        <v>0.12394140748599401</v>
      </c>
      <c r="K61" s="21">
        <f t="shared" ref="K61:K69" si="27">J61-G61</f>
        <v>4.1416331141515828E-3</v>
      </c>
    </row>
    <row r="62" spans="1:11" x14ac:dyDescent="0.3">
      <c r="A62" t="s">
        <v>3</v>
      </c>
      <c r="B62" s="22">
        <f t="shared" si="18"/>
        <v>9.4301637936776969E-2</v>
      </c>
      <c r="C62" s="22">
        <f t="shared" si="19"/>
        <v>9.6139780577001219E-2</v>
      </c>
      <c r="D62" s="22">
        <f t="shared" si="20"/>
        <v>9.3866398715020061E-2</v>
      </c>
      <c r="E62" s="49">
        <f t="shared" si="21"/>
        <v>9.0102649235310514E-2</v>
      </c>
      <c r="F62" s="23">
        <f t="shared" si="22"/>
        <v>-4.1989887014664551E-3</v>
      </c>
      <c r="G62" s="22">
        <f t="shared" si="23"/>
        <v>9.0011178145563725E-2</v>
      </c>
      <c r="H62" s="22">
        <f t="shared" si="24"/>
        <v>9.4705499934988946E-2</v>
      </c>
      <c r="I62" s="22">
        <f t="shared" si="25"/>
        <v>9.3459946283869097E-2</v>
      </c>
      <c r="J62" s="22">
        <f t="shared" si="26"/>
        <v>9.6588839343878713E-2</v>
      </c>
      <c r="K62" s="21">
        <f t="shared" si="27"/>
        <v>6.577661198314988E-3</v>
      </c>
    </row>
    <row r="63" spans="1:11" x14ac:dyDescent="0.3">
      <c r="A63" t="s">
        <v>4</v>
      </c>
      <c r="B63" s="22">
        <f t="shared" si="18"/>
        <v>8.2350793310092832E-2</v>
      </c>
      <c r="C63" s="22">
        <f t="shared" si="19"/>
        <v>8.6902343220912906E-2</v>
      </c>
      <c r="D63" s="22">
        <f t="shared" si="20"/>
        <v>9.3606531816370631E-2</v>
      </c>
      <c r="E63" s="49">
        <f t="shared" si="21"/>
        <v>9.2750094003473657E-2</v>
      </c>
      <c r="F63" s="23">
        <f t="shared" si="22"/>
        <v>1.0399300693380825E-2</v>
      </c>
      <c r="G63" s="22">
        <f t="shared" si="23"/>
        <v>9.1678864527587819E-2</v>
      </c>
      <c r="H63" s="22">
        <f t="shared" si="24"/>
        <v>9.2326095436224165E-2</v>
      </c>
      <c r="I63" s="22">
        <f t="shared" si="25"/>
        <v>9.0480818035968899E-2</v>
      </c>
      <c r="J63" s="22">
        <f t="shared" si="26"/>
        <v>8.742079667312791E-2</v>
      </c>
      <c r="K63" s="21">
        <f t="shared" si="27"/>
        <v>-4.2580678544599099E-3</v>
      </c>
    </row>
    <row r="64" spans="1:11" x14ac:dyDescent="0.3">
      <c r="A64" t="s">
        <v>5</v>
      </c>
      <c r="B64" s="22">
        <f t="shared" si="18"/>
        <v>9.7698894966286483E-3</v>
      </c>
      <c r="C64" s="22">
        <f t="shared" si="19"/>
        <v>1.0138770886434438E-2</v>
      </c>
      <c r="D64" s="22">
        <f t="shared" si="20"/>
        <v>1.036250194900174E-2</v>
      </c>
      <c r="E64" s="49">
        <f t="shared" si="21"/>
        <v>1.1692241579974574E-2</v>
      </c>
      <c r="F64" s="23">
        <f t="shared" si="22"/>
        <v>1.9223520833459261E-3</v>
      </c>
      <c r="G64" s="22">
        <f t="shared" si="23"/>
        <v>1.3173689794843596E-2</v>
      </c>
      <c r="H64" s="22">
        <f t="shared" si="24"/>
        <v>1.4151605772981407E-2</v>
      </c>
      <c r="I64" s="22">
        <f t="shared" si="25"/>
        <v>1.3434133974049956E-2</v>
      </c>
      <c r="J64" s="22">
        <f t="shared" si="26"/>
        <v>1.3869057590091707E-2</v>
      </c>
      <c r="K64" s="21">
        <f t="shared" si="27"/>
        <v>6.9536779524811097E-4</v>
      </c>
    </row>
    <row r="65" spans="1:11" x14ac:dyDescent="0.3">
      <c r="A65" t="s">
        <v>26</v>
      </c>
      <c r="B65" s="22">
        <f t="shared" si="18"/>
        <v>5.3857749422071563E-3</v>
      </c>
      <c r="C65" s="22">
        <f t="shared" si="19"/>
        <v>5.1937497691256322E-3</v>
      </c>
      <c r="D65" s="22">
        <f t="shared" si="20"/>
        <v>5.1874382816115708E-3</v>
      </c>
      <c r="E65" s="49">
        <f t="shared" si="21"/>
        <v>5.4330170894478225E-3</v>
      </c>
      <c r="F65" s="23">
        <f t="shared" si="22"/>
        <v>4.7242147240666131E-5</v>
      </c>
      <c r="G65" s="22">
        <f t="shared" si="23"/>
        <v>5.1553710602200006E-3</v>
      </c>
      <c r="H65" s="22">
        <f t="shared" si="24"/>
        <v>5.2320894552073853E-3</v>
      </c>
      <c r="I65" s="22">
        <f t="shared" si="25"/>
        <v>5.2364300453245794E-3</v>
      </c>
      <c r="J65" s="22">
        <f t="shared" si="26"/>
        <v>5.2195092119152646E-3</v>
      </c>
      <c r="K65" s="21">
        <f t="shared" si="27"/>
        <v>6.4138151695264031E-5</v>
      </c>
    </row>
    <row r="66" spans="1:11" x14ac:dyDescent="0.3">
      <c r="A66" t="s">
        <v>6</v>
      </c>
      <c r="B66" s="22">
        <f t="shared" si="18"/>
        <v>6.1431880925771041E-4</v>
      </c>
      <c r="C66" s="22">
        <f t="shared" si="19"/>
        <v>5.9103838055483732E-4</v>
      </c>
      <c r="D66" s="22">
        <f t="shared" si="20"/>
        <v>5.9398148262727911E-4</v>
      </c>
      <c r="E66" s="49">
        <f t="shared" si="21"/>
        <v>6.1390023609579918E-4</v>
      </c>
      <c r="F66" s="23">
        <f t="shared" si="22"/>
        <v>-4.185731619112381E-7</v>
      </c>
      <c r="G66" s="22">
        <f t="shared" si="23"/>
        <v>0</v>
      </c>
      <c r="H66" s="22">
        <f t="shared" si="24"/>
        <v>2.3403978676374984E-4</v>
      </c>
      <c r="I66" s="22">
        <f t="shared" si="25"/>
        <v>8.9526884847000851E-4</v>
      </c>
      <c r="J66" s="22">
        <f t="shared" si="26"/>
        <v>8.0034247212760806E-4</v>
      </c>
      <c r="K66" s="21">
        <f t="shared" si="27"/>
        <v>8.0034247212760806E-4</v>
      </c>
    </row>
    <row r="67" spans="1:11" x14ac:dyDescent="0.3">
      <c r="A67" t="s">
        <v>7</v>
      </c>
      <c r="B67" s="22">
        <f t="shared" si="18"/>
        <v>2.3159078965872E-2</v>
      </c>
      <c r="C67" s="22">
        <f t="shared" si="19"/>
        <v>2.3993695590607416E-2</v>
      </c>
      <c r="D67" s="22">
        <f t="shared" si="20"/>
        <v>2.3558790554704456E-2</v>
      </c>
      <c r="E67" s="49">
        <f t="shared" si="21"/>
        <v>2.3921645866532972E-2</v>
      </c>
      <c r="F67" s="23">
        <f t="shared" si="22"/>
        <v>7.6256690066097213E-4</v>
      </c>
      <c r="G67" s="22">
        <f t="shared" si="23"/>
        <v>2.5252799054117196E-2</v>
      </c>
      <c r="H67" s="22">
        <f t="shared" si="24"/>
        <v>2.5245091665583148E-2</v>
      </c>
      <c r="I67" s="22">
        <f t="shared" si="25"/>
        <v>2.4934895335164679E-2</v>
      </c>
      <c r="J67" s="22">
        <f t="shared" si="26"/>
        <v>2.5291885697268465E-2</v>
      </c>
      <c r="K67" s="21">
        <f t="shared" si="27"/>
        <v>3.9086643151269029E-5</v>
      </c>
    </row>
    <row r="68" spans="1:11" x14ac:dyDescent="0.3">
      <c r="A68" t="s">
        <v>8</v>
      </c>
      <c r="B68" s="22">
        <f t="shared" si="18"/>
        <v>4.0478428528077329E-2</v>
      </c>
      <c r="C68" s="22">
        <f t="shared" si="19"/>
        <v>3.9890165367613563E-2</v>
      </c>
      <c r="D68" s="22">
        <f t="shared" si="20"/>
        <v>3.9259701078818869E-2</v>
      </c>
      <c r="E68" s="49">
        <f t="shared" si="21"/>
        <v>4.1530350971880813E-2</v>
      </c>
      <c r="F68" s="23">
        <f t="shared" si="22"/>
        <v>1.0519224438034838E-3</v>
      </c>
      <c r="G68" s="22">
        <f t="shared" si="23"/>
        <v>4.2337549017330001E-2</v>
      </c>
      <c r="H68" s="22">
        <f t="shared" si="24"/>
        <v>4.6719542322194774E-2</v>
      </c>
      <c r="I68" s="22">
        <f t="shared" si="25"/>
        <v>5.1841422635763315E-2</v>
      </c>
      <c r="J68" s="22">
        <f t="shared" si="26"/>
        <v>5.0708741813772801E-2</v>
      </c>
      <c r="K68" s="21">
        <f t="shared" si="27"/>
        <v>8.3711927964428001E-3</v>
      </c>
    </row>
    <row r="69" spans="1:11" x14ac:dyDescent="0.3">
      <c r="A69" t="s">
        <v>9</v>
      </c>
      <c r="B69" s="22">
        <f t="shared" si="18"/>
        <v>2.5905010028939596E-3</v>
      </c>
      <c r="C69" s="22">
        <f t="shared" si="19"/>
        <v>4.5165182914065479E-3</v>
      </c>
      <c r="D69" s="22">
        <f t="shared" si="20"/>
        <v>5.7789448413945697E-3</v>
      </c>
      <c r="E69" s="49">
        <f t="shared" si="21"/>
        <v>6.2387611493235585E-3</v>
      </c>
      <c r="F69" s="23">
        <f t="shared" si="22"/>
        <v>3.6482601464295989E-3</v>
      </c>
      <c r="G69" s="22">
        <f t="shared" si="23"/>
        <v>9.6808420009138717E-3</v>
      </c>
      <c r="H69" s="22">
        <f t="shared" si="24"/>
        <v>1.1712391106488102E-2</v>
      </c>
      <c r="I69" s="22">
        <f t="shared" si="25"/>
        <v>1.6122491142959897E-2</v>
      </c>
      <c r="J69" s="22">
        <f t="shared" si="26"/>
        <v>1.6036097838543536E-2</v>
      </c>
      <c r="K69" s="21">
        <f t="shared" si="27"/>
        <v>6.3552558376296642E-3</v>
      </c>
    </row>
    <row r="71" spans="1:11" x14ac:dyDescent="0.3">
      <c r="B71" s="64" t="s">
        <v>32</v>
      </c>
      <c r="C71" s="64"/>
      <c r="E71" s="64" t="s">
        <v>32</v>
      </c>
      <c r="F71" s="64"/>
      <c r="G71" s="64"/>
    </row>
    <row r="72" spans="1:11" x14ac:dyDescent="0.3">
      <c r="B72" s="4" t="s">
        <v>22</v>
      </c>
      <c r="C72" s="4" t="s">
        <v>23</v>
      </c>
      <c r="E72" s="4" t="s">
        <v>22</v>
      </c>
      <c r="F72" s="4" t="s">
        <v>23</v>
      </c>
    </row>
    <row r="73" spans="1:11" ht="28.8" x14ac:dyDescent="0.3">
      <c r="A73" s="1" t="s">
        <v>20</v>
      </c>
      <c r="B73" s="20" t="s">
        <v>21</v>
      </c>
      <c r="C73" s="20" t="s">
        <v>21</v>
      </c>
      <c r="E73" s="19" t="s">
        <v>29</v>
      </c>
      <c r="F73" s="19" t="s">
        <v>29</v>
      </c>
    </row>
    <row r="74" spans="1:11" x14ac:dyDescent="0.3">
      <c r="A74" t="s">
        <v>1</v>
      </c>
      <c r="B74" s="2">
        <f>AVERAGE(B45:E45)</f>
        <v>249361</v>
      </c>
      <c r="C74" s="2">
        <f>AVERAGE(G45:J45)</f>
        <v>227718.75</v>
      </c>
      <c r="E74" s="21">
        <v>0.62084248702816702</v>
      </c>
      <c r="F74" s="21">
        <v>0.59139551970289639</v>
      </c>
    </row>
    <row r="75" spans="1:11" x14ac:dyDescent="0.3">
      <c r="A75" t="s">
        <v>2</v>
      </c>
      <c r="B75" s="2">
        <f t="shared" ref="B75:B83" si="28">AVERAGE(B46:E46)</f>
        <v>44775.5</v>
      </c>
      <c r="C75" s="2">
        <f t="shared" ref="C75:C83" si="29">AVERAGE(G46:J46)</f>
        <v>45656</v>
      </c>
      <c r="E75" s="21">
        <v>0.11152915449006988</v>
      </c>
      <c r="F75" s="21">
        <v>0.11861514879127759</v>
      </c>
    </row>
    <row r="76" spans="1:11" x14ac:dyDescent="0.3">
      <c r="A76" t="s">
        <v>3</v>
      </c>
      <c r="B76" s="2">
        <f t="shared" si="28"/>
        <v>37603.5</v>
      </c>
      <c r="C76" s="2">
        <f t="shared" si="29"/>
        <v>36063.5</v>
      </c>
      <c r="E76" s="21">
        <v>9.3602616616027201E-2</v>
      </c>
      <c r="F76" s="21">
        <v>9.369136592707511E-2</v>
      </c>
    </row>
    <row r="77" spans="1:11" x14ac:dyDescent="0.3">
      <c r="A77" t="s">
        <v>4</v>
      </c>
      <c r="B77" s="2">
        <f t="shared" si="28"/>
        <v>35687.25</v>
      </c>
      <c r="C77" s="2">
        <f t="shared" si="29"/>
        <v>34842.25</v>
      </c>
      <c r="E77" s="21">
        <v>8.8902440587712517E-2</v>
      </c>
      <c r="F77" s="21">
        <v>9.0476643668227205E-2</v>
      </c>
    </row>
    <row r="78" spans="1:11" x14ac:dyDescent="0.3">
      <c r="A78" t="s">
        <v>5</v>
      </c>
      <c r="B78" s="2">
        <f t="shared" si="28"/>
        <v>4208.75</v>
      </c>
      <c r="C78" s="2">
        <f t="shared" si="29"/>
        <v>5257</v>
      </c>
      <c r="E78" s="21">
        <v>1.049085097800985E-2</v>
      </c>
      <c r="F78" s="21">
        <v>1.3657121782991668E-2</v>
      </c>
    </row>
    <row r="79" spans="1:11" x14ac:dyDescent="0.3">
      <c r="A79" t="s">
        <v>26</v>
      </c>
      <c r="B79" s="2">
        <f t="shared" si="28"/>
        <v>2128</v>
      </c>
      <c r="C79" s="2">
        <f t="shared" si="29"/>
        <v>2006.25</v>
      </c>
      <c r="E79" s="21">
        <v>5.299995020598045E-3</v>
      </c>
      <c r="F79" s="21">
        <v>5.2108499431668077E-3</v>
      </c>
    </row>
    <row r="80" spans="1:11" x14ac:dyDescent="0.3">
      <c r="A80" t="s">
        <v>6</v>
      </c>
      <c r="B80" s="2">
        <f t="shared" si="28"/>
        <v>242.25</v>
      </c>
      <c r="C80" s="2">
        <f t="shared" si="29"/>
        <v>185.5</v>
      </c>
      <c r="E80" s="21">
        <v>6.0330972713390659E-4</v>
      </c>
      <c r="F80" s="21">
        <v>4.8241277684034161E-4</v>
      </c>
    </row>
    <row r="81" spans="1:6" x14ac:dyDescent="0.3">
      <c r="A81" t="s">
        <v>7</v>
      </c>
      <c r="B81" s="2">
        <f t="shared" si="28"/>
        <v>9500.25</v>
      </c>
      <c r="C81" s="2">
        <f t="shared" si="29"/>
        <v>9694.5</v>
      </c>
      <c r="E81" s="21">
        <v>2.3658302744429212E-2</v>
      </c>
      <c r="F81" s="21">
        <v>2.5181167938033374E-2</v>
      </c>
    </row>
    <row r="82" spans="1:6" x14ac:dyDescent="0.3">
      <c r="A82" t="s">
        <v>8</v>
      </c>
      <c r="B82" s="2">
        <f t="shared" si="28"/>
        <v>16176</v>
      </c>
      <c r="C82" s="2">
        <f t="shared" si="29"/>
        <v>18440.5</v>
      </c>
      <c r="E82" s="21">
        <v>4.0289661486597649E-2</v>
      </c>
      <c r="F82" s="21">
        <v>4.7901813947265219E-2</v>
      </c>
    </row>
    <row r="83" spans="1:6" x14ac:dyDescent="0.3">
      <c r="A83" t="s">
        <v>9</v>
      </c>
      <c r="B83" s="2">
        <f t="shared" si="28"/>
        <v>1914.5</v>
      </c>
      <c r="C83" s="2">
        <f t="shared" si="29"/>
        <v>5151.5</v>
      </c>
      <c r="E83" s="21">
        <v>4.781181321254659E-3</v>
      </c>
      <c r="F83" s="21">
        <v>1.3387955522226352E-2</v>
      </c>
    </row>
    <row r="84" spans="1:6" x14ac:dyDescent="0.3">
      <c r="A84" s="1" t="s">
        <v>27</v>
      </c>
      <c r="B84" s="3">
        <v>401597</v>
      </c>
      <c r="C84" s="3">
        <v>385015.75</v>
      </c>
    </row>
    <row r="85" spans="1:6" ht="15" thickBot="1" x14ac:dyDescent="0.35"/>
    <row r="86" spans="1:6" ht="15" thickBot="1" x14ac:dyDescent="0.35">
      <c r="B86" s="65" t="s">
        <v>25</v>
      </c>
      <c r="C86" s="66"/>
      <c r="D86" s="67" t="s">
        <v>32</v>
      </c>
      <c r="E86" s="68"/>
      <c r="F86" s="50"/>
    </row>
    <row r="87" spans="1:6" x14ac:dyDescent="0.3">
      <c r="A87" s="40"/>
      <c r="B87" s="35" t="s">
        <v>22</v>
      </c>
      <c r="C87" s="26" t="s">
        <v>23</v>
      </c>
      <c r="D87" s="25" t="s">
        <v>22</v>
      </c>
      <c r="E87" s="26" t="s">
        <v>23</v>
      </c>
      <c r="F87" s="51"/>
    </row>
    <row r="88" spans="1:6" ht="28.8" x14ac:dyDescent="0.3">
      <c r="A88" s="41" t="s">
        <v>20</v>
      </c>
      <c r="B88" s="36" t="s">
        <v>29</v>
      </c>
      <c r="C88" s="28" t="s">
        <v>29</v>
      </c>
      <c r="D88" s="27" t="s">
        <v>29</v>
      </c>
      <c r="E88" s="28" t="s">
        <v>29</v>
      </c>
      <c r="F88" s="36"/>
    </row>
    <row r="89" spans="1:6" x14ac:dyDescent="0.3">
      <c r="A89" s="42" t="s">
        <v>1</v>
      </c>
      <c r="B89" s="37">
        <v>0.86713778246897544</v>
      </c>
      <c r="C89" s="30">
        <v>0.86050238840775628</v>
      </c>
      <c r="D89" s="29">
        <v>0.62084248702816702</v>
      </c>
      <c r="E89" s="30">
        <v>0.59139551970289639</v>
      </c>
      <c r="F89" s="37"/>
    </row>
    <row r="90" spans="1:6" x14ac:dyDescent="0.3">
      <c r="A90" s="42" t="s">
        <v>2</v>
      </c>
      <c r="B90" s="37">
        <v>4.033800505437677E-2</v>
      </c>
      <c r="C90" s="30">
        <v>3.8269404426414425E-2</v>
      </c>
      <c r="D90" s="29">
        <v>0.11152915449006988</v>
      </c>
      <c r="E90" s="30">
        <v>0.11861514879127759</v>
      </c>
      <c r="F90" s="37"/>
    </row>
    <row r="91" spans="1:6" x14ac:dyDescent="0.3">
      <c r="A91" s="42" t="s">
        <v>3</v>
      </c>
      <c r="B91" s="37">
        <v>3.1660300708616633E-2</v>
      </c>
      <c r="C91" s="30">
        <v>3.4191626091211236E-2</v>
      </c>
      <c r="D91" s="29">
        <v>9.3602616616027201E-2</v>
      </c>
      <c r="E91" s="30">
        <v>9.369136592707511E-2</v>
      </c>
      <c r="F91" s="37"/>
    </row>
    <row r="92" spans="1:6" x14ac:dyDescent="0.3">
      <c r="A92" s="42" t="s">
        <v>4</v>
      </c>
      <c r="B92" s="37">
        <v>2.1099365667394562E-2</v>
      </c>
      <c r="C92" s="30">
        <v>1.9790795242990968E-2</v>
      </c>
      <c r="D92" s="29">
        <v>8.8902440587712517E-2</v>
      </c>
      <c r="E92" s="30">
        <v>9.0476643668227205E-2</v>
      </c>
      <c r="F92" s="37"/>
    </row>
    <row r="93" spans="1:6" x14ac:dyDescent="0.3">
      <c r="A93" s="42" t="s">
        <v>5</v>
      </c>
      <c r="B93" s="37">
        <v>5.3682374440861399E-3</v>
      </c>
      <c r="C93" s="30">
        <v>6.5898334489458551E-3</v>
      </c>
      <c r="D93" s="29">
        <v>1.049085097800985E-2</v>
      </c>
      <c r="E93" s="30">
        <v>1.3657121782991668E-2</v>
      </c>
      <c r="F93" s="37"/>
    </row>
    <row r="94" spans="1:6" x14ac:dyDescent="0.3">
      <c r="A94" s="42" t="s">
        <v>26</v>
      </c>
      <c r="B94" s="37">
        <v>0</v>
      </c>
      <c r="C94" s="30">
        <v>0</v>
      </c>
      <c r="D94" s="29">
        <v>5.299995020598045E-3</v>
      </c>
      <c r="E94" s="30">
        <v>5.2108499431668077E-3</v>
      </c>
      <c r="F94" s="37"/>
    </row>
    <row r="95" spans="1:6" x14ac:dyDescent="0.3">
      <c r="A95" s="42" t="s">
        <v>6</v>
      </c>
      <c r="B95" s="37">
        <v>1.4387125286615401E-3</v>
      </c>
      <c r="C95" s="30">
        <v>4.0871188045508359E-4</v>
      </c>
      <c r="D95" s="29">
        <v>6.0330972713390659E-4</v>
      </c>
      <c r="E95" s="30">
        <v>4.8241277684034161E-4</v>
      </c>
      <c r="F95" s="37"/>
    </row>
    <row r="96" spans="1:6" x14ac:dyDescent="0.3">
      <c r="A96" s="42" t="s">
        <v>7</v>
      </c>
      <c r="B96" s="37">
        <v>2.0617934592825855E-2</v>
      </c>
      <c r="C96" s="30">
        <v>2.0491209950279067E-2</v>
      </c>
      <c r="D96" s="29">
        <v>2.3658302744429212E-2</v>
      </c>
      <c r="E96" s="30">
        <v>2.5181167938033374E-2</v>
      </c>
      <c r="F96" s="37"/>
    </row>
    <row r="97" spans="1:6" x14ac:dyDescent="0.3">
      <c r="A97" s="42" t="s">
        <v>8</v>
      </c>
      <c r="B97" s="37">
        <v>7.8256111604842263E-3</v>
      </c>
      <c r="C97" s="30">
        <v>7.759375882935779E-3</v>
      </c>
      <c r="D97" s="29">
        <v>4.0289661486597649E-2</v>
      </c>
      <c r="E97" s="30">
        <v>4.7901813947265219E-2</v>
      </c>
      <c r="F97" s="37"/>
    </row>
    <row r="98" spans="1:6" ht="15" thickBot="1" x14ac:dyDescent="0.35">
      <c r="A98" s="42" t="s">
        <v>9</v>
      </c>
      <c r="B98" s="38">
        <v>4.5140503745788969E-3</v>
      </c>
      <c r="C98" s="32">
        <v>1.1996654669011383E-2</v>
      </c>
      <c r="D98" s="31">
        <v>4.781181321254659E-3</v>
      </c>
      <c r="E98" s="32">
        <v>1.3387955522226352E-2</v>
      </c>
      <c r="F98" s="37"/>
    </row>
    <row r="99" spans="1:6" ht="6" customHeight="1" thickBot="1" x14ac:dyDescent="0.35">
      <c r="A99" s="43"/>
      <c r="B99" s="24"/>
      <c r="C99" s="24"/>
      <c r="D99" s="24"/>
      <c r="E99" s="24"/>
      <c r="F99" s="56"/>
    </row>
    <row r="100" spans="1:6" ht="15" thickBot="1" x14ac:dyDescent="0.35">
      <c r="A100" s="44" t="s">
        <v>27</v>
      </c>
      <c r="B100" s="39">
        <v>166469</v>
      </c>
      <c r="C100" s="34">
        <v>149299.75</v>
      </c>
      <c r="D100" s="33">
        <v>401597</v>
      </c>
      <c r="E100" s="34">
        <v>385015.75</v>
      </c>
      <c r="F100" s="48"/>
    </row>
  </sheetData>
  <mergeCells count="18">
    <mergeCell ref="B43:F43"/>
    <mergeCell ref="G43:K43"/>
    <mergeCell ref="B57:K57"/>
    <mergeCell ref="B71:C71"/>
    <mergeCell ref="E71:G71"/>
    <mergeCell ref="B86:C86"/>
    <mergeCell ref="D86:E86"/>
    <mergeCell ref="B58:E58"/>
    <mergeCell ref="G58:J58"/>
    <mergeCell ref="B1:K1"/>
    <mergeCell ref="B42:K42"/>
    <mergeCell ref="B16:E16"/>
    <mergeCell ref="G16:J16"/>
    <mergeCell ref="B28:C28"/>
    <mergeCell ref="B2:F2"/>
    <mergeCell ref="G2:K2"/>
    <mergeCell ref="E28:F28"/>
    <mergeCell ref="B15:K15"/>
  </mergeCells>
  <pageMargins left="0.25" right="0.2" top="0.75" bottom="0.75" header="0.3" footer="0.3"/>
  <pageSetup paperSize="3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18DA3-578A-48FA-A119-5BDF64BBFA60}">
  <dimension ref="A1:I103"/>
  <sheetViews>
    <sheetView zoomScale="60" zoomScaleNormal="60" workbookViewId="0">
      <selection activeCell="B1" sqref="B1:I1"/>
    </sheetView>
  </sheetViews>
  <sheetFormatPr defaultRowHeight="14.4" x14ac:dyDescent="0.3"/>
  <cols>
    <col min="1" max="1" width="45.109375" bestFit="1" customWidth="1"/>
    <col min="2" max="2" width="17.6640625" customWidth="1"/>
    <col min="3" max="3" width="19.44140625" customWidth="1"/>
    <col min="4" max="4" width="17.6640625" customWidth="1"/>
    <col min="5" max="5" width="19.109375" customWidth="1"/>
    <col min="6" max="9" width="17.6640625" customWidth="1"/>
    <col min="10" max="11" width="13" customWidth="1"/>
    <col min="14" max="14" width="45.109375" bestFit="1" customWidth="1"/>
  </cols>
  <sheetData>
    <row r="1" spans="1:9" x14ac:dyDescent="0.3">
      <c r="B1" s="59" t="s">
        <v>24</v>
      </c>
      <c r="C1" s="59"/>
      <c r="D1" s="59"/>
      <c r="E1" s="59"/>
      <c r="F1" s="59"/>
      <c r="G1" s="59"/>
      <c r="H1" s="59"/>
      <c r="I1" s="59"/>
    </row>
    <row r="2" spans="1:9" x14ac:dyDescent="0.3">
      <c r="B2" s="59" t="s">
        <v>17</v>
      </c>
      <c r="C2" s="59"/>
      <c r="D2" s="59"/>
      <c r="E2" s="59"/>
      <c r="F2" s="60" t="s">
        <v>18</v>
      </c>
      <c r="G2" s="61"/>
      <c r="H2" s="61"/>
      <c r="I2" s="61"/>
    </row>
    <row r="3" spans="1:9" x14ac:dyDescent="0.3">
      <c r="A3" s="1" t="s">
        <v>20</v>
      </c>
      <c r="B3" s="5" t="s">
        <v>0</v>
      </c>
      <c r="C3" s="5" t="s">
        <v>10</v>
      </c>
      <c r="D3" s="5" t="s">
        <v>11</v>
      </c>
      <c r="E3" s="5" t="s">
        <v>12</v>
      </c>
      <c r="F3" s="6" t="s">
        <v>13</v>
      </c>
      <c r="G3" s="7" t="s">
        <v>14</v>
      </c>
      <c r="H3" s="7" t="s">
        <v>15</v>
      </c>
      <c r="I3" s="7" t="s">
        <v>16</v>
      </c>
    </row>
    <row r="4" spans="1:9" x14ac:dyDescent="0.3">
      <c r="A4" t="s">
        <v>1</v>
      </c>
      <c r="B4" s="8">
        <v>149393</v>
      </c>
      <c r="C4" s="8">
        <v>145314</v>
      </c>
      <c r="D4" s="8">
        <v>143091</v>
      </c>
      <c r="E4" s="8">
        <v>139507</v>
      </c>
      <c r="F4" s="9">
        <v>134062</v>
      </c>
      <c r="G4" s="10">
        <v>130473</v>
      </c>
      <c r="H4" s="10">
        <v>128258</v>
      </c>
      <c r="I4" s="10">
        <v>121195</v>
      </c>
    </row>
    <row r="5" spans="1:9" x14ac:dyDescent="0.3">
      <c r="A5" t="s">
        <v>2</v>
      </c>
      <c r="B5" s="8">
        <v>6882</v>
      </c>
      <c r="C5" s="8">
        <v>7269</v>
      </c>
      <c r="D5" s="8">
        <v>6609</v>
      </c>
      <c r="E5" s="8">
        <v>6117</v>
      </c>
      <c r="F5" s="9">
        <v>6426</v>
      </c>
      <c r="G5" s="10">
        <v>5733</v>
      </c>
      <c r="H5" s="10">
        <v>5463</v>
      </c>
      <c r="I5" s="10">
        <v>5256</v>
      </c>
    </row>
    <row r="6" spans="1:9" x14ac:dyDescent="0.3">
      <c r="A6" t="s">
        <v>3</v>
      </c>
      <c r="B6" s="8">
        <v>5685</v>
      </c>
      <c r="C6" s="8">
        <v>5490</v>
      </c>
      <c r="D6" s="8">
        <v>4983</v>
      </c>
      <c r="E6" s="8">
        <v>4941</v>
      </c>
      <c r="F6" s="9">
        <v>5043</v>
      </c>
      <c r="G6" s="10">
        <v>5313</v>
      </c>
      <c r="H6" s="10">
        <v>5115</v>
      </c>
      <c r="I6" s="10">
        <v>4938</v>
      </c>
    </row>
    <row r="7" spans="1:9" x14ac:dyDescent="0.3">
      <c r="A7" t="s">
        <v>4</v>
      </c>
      <c r="B7" s="8">
        <v>3934</v>
      </c>
      <c r="C7" s="8">
        <v>3958</v>
      </c>
      <c r="D7" s="8">
        <v>3284</v>
      </c>
      <c r="E7" s="8">
        <v>2912</v>
      </c>
      <c r="F7" s="9">
        <v>2964</v>
      </c>
      <c r="G7" s="10">
        <v>2832</v>
      </c>
      <c r="H7" s="10">
        <v>3196</v>
      </c>
      <c r="I7" s="10">
        <v>2824</v>
      </c>
    </row>
    <row r="8" spans="1:9" x14ac:dyDescent="0.3">
      <c r="A8" t="s">
        <v>5</v>
      </c>
      <c r="B8" s="8">
        <v>783</v>
      </c>
      <c r="C8" s="8">
        <v>902</v>
      </c>
      <c r="D8" s="8">
        <v>857</v>
      </c>
      <c r="E8" s="8">
        <v>1020</v>
      </c>
      <c r="F8" s="9">
        <v>981</v>
      </c>
      <c r="G8" s="10">
        <v>1002</v>
      </c>
      <c r="H8" s="10">
        <v>1041</v>
      </c>
      <c r="I8" s="10">
        <v>912</v>
      </c>
    </row>
    <row r="9" spans="1:9" x14ac:dyDescent="0.3">
      <c r="A9" t="s">
        <v>6</v>
      </c>
      <c r="B9" s="8">
        <v>237</v>
      </c>
      <c r="C9" s="8">
        <v>240</v>
      </c>
      <c r="D9" s="8">
        <v>240</v>
      </c>
      <c r="E9" s="8">
        <v>240</v>
      </c>
      <c r="F9" s="9">
        <v>0</v>
      </c>
      <c r="G9" s="10">
        <v>0</v>
      </c>
      <c r="H9" s="10">
        <v>158</v>
      </c>
      <c r="I9" s="10">
        <v>83</v>
      </c>
    </row>
    <row r="10" spans="1:9" x14ac:dyDescent="0.3">
      <c r="A10" t="s">
        <v>7</v>
      </c>
      <c r="B10" s="8">
        <v>4050</v>
      </c>
      <c r="C10" s="8">
        <v>3753</v>
      </c>
      <c r="D10" s="8">
        <v>3102</v>
      </c>
      <c r="E10" s="8">
        <v>2868</v>
      </c>
      <c r="F10" s="9">
        <v>2607</v>
      </c>
      <c r="G10" s="10">
        <v>2748</v>
      </c>
      <c r="H10" s="10">
        <v>3228</v>
      </c>
      <c r="I10" s="10">
        <v>3600</v>
      </c>
    </row>
    <row r="11" spans="1:9" x14ac:dyDescent="0.3">
      <c r="A11" t="s">
        <v>8</v>
      </c>
      <c r="B11" s="8">
        <v>1470</v>
      </c>
      <c r="C11" s="8">
        <v>1245</v>
      </c>
      <c r="D11" s="8">
        <v>1550</v>
      </c>
      <c r="E11" s="8">
        <v>959</v>
      </c>
      <c r="F11" s="9">
        <v>1176</v>
      </c>
      <c r="G11" s="10">
        <v>955</v>
      </c>
      <c r="H11" s="10">
        <v>1433</v>
      </c>
      <c r="I11" s="10">
        <v>1071</v>
      </c>
    </row>
    <row r="12" spans="1:9" x14ac:dyDescent="0.3">
      <c r="A12" t="s">
        <v>9</v>
      </c>
      <c r="B12" s="8">
        <v>615</v>
      </c>
      <c r="C12" s="8">
        <v>660</v>
      </c>
      <c r="D12" s="8">
        <v>870</v>
      </c>
      <c r="E12" s="8">
        <v>846</v>
      </c>
      <c r="F12" s="9">
        <v>942</v>
      </c>
      <c r="G12" s="10">
        <v>1485</v>
      </c>
      <c r="H12" s="10">
        <v>2493</v>
      </c>
      <c r="I12" s="10">
        <v>2193</v>
      </c>
    </row>
    <row r="13" spans="1:9" x14ac:dyDescent="0.3">
      <c r="A13" s="1" t="s">
        <v>19</v>
      </c>
      <c r="B13" s="11">
        <f>SUM(B4:B12)</f>
        <v>173049</v>
      </c>
      <c r="C13" s="11">
        <f t="shared" ref="C13:I13" si="0">SUM(C4:C12)</f>
        <v>168831</v>
      </c>
      <c r="D13" s="11">
        <f t="shared" si="0"/>
        <v>164586</v>
      </c>
      <c r="E13" s="11">
        <f t="shared" si="0"/>
        <v>159410</v>
      </c>
      <c r="F13" s="12">
        <f t="shared" si="0"/>
        <v>154201</v>
      </c>
      <c r="G13" s="11">
        <f t="shared" si="0"/>
        <v>150541</v>
      </c>
      <c r="H13" s="11">
        <f t="shared" si="0"/>
        <v>150385</v>
      </c>
      <c r="I13" s="11">
        <f t="shared" si="0"/>
        <v>142072</v>
      </c>
    </row>
    <row r="14" spans="1:9" x14ac:dyDescent="0.3">
      <c r="A14" s="1"/>
      <c r="B14" s="11"/>
      <c r="C14" s="11"/>
      <c r="D14" s="11"/>
      <c r="E14" s="11"/>
      <c r="F14" s="15"/>
      <c r="G14" s="11"/>
      <c r="H14" s="11"/>
      <c r="I14" s="11"/>
    </row>
    <row r="15" spans="1:9" x14ac:dyDescent="0.3">
      <c r="B15" s="63" t="s">
        <v>28</v>
      </c>
      <c r="C15" s="63"/>
      <c r="D15" s="63"/>
      <c r="E15" s="63"/>
      <c r="F15" s="63"/>
      <c r="G15" s="63"/>
      <c r="H15" s="63"/>
      <c r="I15" s="63"/>
    </row>
    <row r="16" spans="1:9" x14ac:dyDescent="0.3">
      <c r="A16" s="1" t="s">
        <v>20</v>
      </c>
      <c r="B16" s="5" t="s">
        <v>0</v>
      </c>
      <c r="C16" s="5" t="s">
        <v>10</v>
      </c>
      <c r="D16" s="5" t="s">
        <v>11</v>
      </c>
      <c r="E16" s="5" t="s">
        <v>12</v>
      </c>
      <c r="F16" s="6" t="s">
        <v>13</v>
      </c>
      <c r="G16" s="7" t="s">
        <v>14</v>
      </c>
      <c r="H16" s="7" t="s">
        <v>15</v>
      </c>
      <c r="I16" s="7" t="s">
        <v>16</v>
      </c>
    </row>
    <row r="17" spans="1:9" x14ac:dyDescent="0.3">
      <c r="A17" t="s">
        <v>1</v>
      </c>
      <c r="B17" s="16">
        <f>B4/$B$13</f>
        <v>0.86329883443417765</v>
      </c>
      <c r="C17" s="16">
        <f>C4/$C$13</f>
        <v>0.86070686070686075</v>
      </c>
      <c r="D17" s="16">
        <f>D4/$D$13</f>
        <v>0.86939958441179688</v>
      </c>
      <c r="E17" s="16">
        <f>E4/$E$13</f>
        <v>0.87514585032306635</v>
      </c>
      <c r="F17" s="17">
        <f>F4/$F$13</f>
        <v>0.86939773412623789</v>
      </c>
      <c r="G17" s="18">
        <f>G4/$G$13</f>
        <v>0.86669412319567429</v>
      </c>
      <c r="H17" s="18">
        <f>H4/$H$13</f>
        <v>0.85286431492502579</v>
      </c>
      <c r="I17" s="18">
        <f>I4/$I$13</f>
        <v>0.85305338138408693</v>
      </c>
    </row>
    <row r="18" spans="1:9" x14ac:dyDescent="0.3">
      <c r="A18" t="s">
        <v>2</v>
      </c>
      <c r="B18" s="16">
        <f t="shared" ref="B18:B25" si="1">B5/$B$13</f>
        <v>3.9769082745349585E-2</v>
      </c>
      <c r="C18" s="16">
        <f t="shared" ref="C18:C25" si="2">C5/$C$13</f>
        <v>4.3054889208735361E-2</v>
      </c>
      <c r="D18" s="16">
        <f t="shared" ref="D18:D25" si="3">D5/$D$13</f>
        <v>4.0155298749589882E-2</v>
      </c>
      <c r="E18" s="16">
        <f t="shared" ref="E18:E25" si="4">E5/$E$13</f>
        <v>3.8372749513832259E-2</v>
      </c>
      <c r="F18" s="17">
        <f t="shared" ref="F18:F25" si="5">F5/$F$13</f>
        <v>4.1672881498822964E-2</v>
      </c>
      <c r="G18" s="18">
        <f t="shared" ref="G18:G25" si="6">G5/$G$13</f>
        <v>3.8082648580785299E-2</v>
      </c>
      <c r="H18" s="18">
        <f t="shared" ref="H18:H25" si="7">H5/$H$13</f>
        <v>3.6326761312630913E-2</v>
      </c>
      <c r="I18" s="18">
        <f t="shared" ref="I18:I25" si="8">I5/$I$13</f>
        <v>3.699532631341855E-2</v>
      </c>
    </row>
    <row r="19" spans="1:9" x14ac:dyDescent="0.3">
      <c r="A19" t="s">
        <v>3</v>
      </c>
      <c r="B19" s="16">
        <f t="shared" si="1"/>
        <v>3.2851966783974479E-2</v>
      </c>
      <c r="C19" s="16">
        <f t="shared" si="2"/>
        <v>3.2517724825417135E-2</v>
      </c>
      <c r="D19" s="16">
        <f t="shared" si="3"/>
        <v>3.0275965148919105E-2</v>
      </c>
      <c r="E19" s="16">
        <f t="shared" si="4"/>
        <v>3.0995546076155824E-2</v>
      </c>
      <c r="F19" s="17">
        <f t="shared" si="5"/>
        <v>3.2704068067003454E-2</v>
      </c>
      <c r="G19" s="18">
        <f t="shared" si="6"/>
        <v>3.5292710955819345E-2</v>
      </c>
      <c r="H19" s="18">
        <f t="shared" si="7"/>
        <v>3.4012700734780729E-2</v>
      </c>
      <c r="I19" s="18">
        <f t="shared" si="8"/>
        <v>3.47570246072414E-2</v>
      </c>
    </row>
    <row r="20" spans="1:9" x14ac:dyDescent="0.3">
      <c r="A20" t="s">
        <v>4</v>
      </c>
      <c r="B20" s="16">
        <f t="shared" si="1"/>
        <v>2.2733445440308815E-2</v>
      </c>
      <c r="C20" s="16">
        <f t="shared" si="2"/>
        <v>2.3443561905100368E-2</v>
      </c>
      <c r="D20" s="16">
        <f t="shared" si="3"/>
        <v>1.9953094430875045E-2</v>
      </c>
      <c r="E20" s="16">
        <f t="shared" si="4"/>
        <v>1.8267360893294022E-2</v>
      </c>
      <c r="F20" s="17">
        <f t="shared" si="5"/>
        <v>1.922166522914897E-2</v>
      </c>
      <c r="G20" s="18">
        <f t="shared" si="6"/>
        <v>1.8812150842627589E-2</v>
      </c>
      <c r="H20" s="18">
        <f t="shared" si="7"/>
        <v>2.1252119559796522E-2</v>
      </c>
      <c r="I20" s="18">
        <f t="shared" si="8"/>
        <v>1.9877245340390787E-2</v>
      </c>
    </row>
    <row r="21" spans="1:9" x14ac:dyDescent="0.3">
      <c r="A21" t="s">
        <v>5</v>
      </c>
      <c r="B21" s="16">
        <f t="shared" si="1"/>
        <v>4.5247299897716829E-3</v>
      </c>
      <c r="C21" s="16">
        <f t="shared" si="2"/>
        <v>5.3426207272361118E-3</v>
      </c>
      <c r="D21" s="16">
        <f t="shared" si="3"/>
        <v>5.2070042409439439E-3</v>
      </c>
      <c r="E21" s="16">
        <f t="shared" si="4"/>
        <v>6.3985948183928236E-3</v>
      </c>
      <c r="F21" s="17">
        <f t="shared" si="5"/>
        <v>6.3618264472993045E-3</v>
      </c>
      <c r="G21" s="18">
        <f t="shared" si="6"/>
        <v>6.6559940481330671E-3</v>
      </c>
      <c r="H21" s="18">
        <f t="shared" si="7"/>
        <v>6.9222329354656385E-3</v>
      </c>
      <c r="I21" s="18">
        <f t="shared" si="8"/>
        <v>6.4192803648854104E-3</v>
      </c>
    </row>
    <row r="22" spans="1:9" x14ac:dyDescent="0.3">
      <c r="A22" t="s">
        <v>6</v>
      </c>
      <c r="B22" s="16">
        <f t="shared" si="1"/>
        <v>1.3695542880918122E-3</v>
      </c>
      <c r="C22" s="16">
        <f t="shared" si="2"/>
        <v>1.4215398830783447E-3</v>
      </c>
      <c r="D22" s="16">
        <f t="shared" si="3"/>
        <v>1.4582042215012213E-3</v>
      </c>
      <c r="E22" s="16">
        <f t="shared" si="4"/>
        <v>1.505551721974782E-3</v>
      </c>
      <c r="F22" s="17">
        <f t="shared" si="5"/>
        <v>0</v>
      </c>
      <c r="G22" s="18">
        <f t="shared" si="6"/>
        <v>0</v>
      </c>
      <c r="H22" s="18">
        <f t="shared" si="7"/>
        <v>1.050636699138877E-3</v>
      </c>
      <c r="I22" s="18">
        <f t="shared" si="8"/>
        <v>5.8421082268145729E-4</v>
      </c>
    </row>
    <row r="23" spans="1:9" x14ac:dyDescent="0.3">
      <c r="A23" t="s">
        <v>7</v>
      </c>
      <c r="B23" s="16">
        <f t="shared" si="1"/>
        <v>2.340377580916388E-2</v>
      </c>
      <c r="C23" s="16">
        <f t="shared" si="2"/>
        <v>2.2229329921637613E-2</v>
      </c>
      <c r="D23" s="16">
        <f t="shared" si="3"/>
        <v>1.8847289562903286E-2</v>
      </c>
      <c r="E23" s="16">
        <f t="shared" si="4"/>
        <v>1.7991343077598646E-2</v>
      </c>
      <c r="F23" s="17">
        <f t="shared" si="5"/>
        <v>1.6906505145881025E-2</v>
      </c>
      <c r="G23" s="18">
        <f t="shared" si="6"/>
        <v>1.8254163317634398E-2</v>
      </c>
      <c r="H23" s="18">
        <f t="shared" si="7"/>
        <v>2.1464906739368954E-2</v>
      </c>
      <c r="I23" s="18">
        <f t="shared" si="8"/>
        <v>2.5339264598231881E-2</v>
      </c>
    </row>
    <row r="24" spans="1:9" x14ac:dyDescent="0.3">
      <c r="A24" t="s">
        <v>8</v>
      </c>
      <c r="B24" s="16">
        <f t="shared" si="1"/>
        <v>8.4947038122150376E-3</v>
      </c>
      <c r="C24" s="16">
        <f t="shared" si="2"/>
        <v>7.3742381434689129E-3</v>
      </c>
      <c r="D24" s="16">
        <f t="shared" si="3"/>
        <v>9.4175689305287212E-3</v>
      </c>
      <c r="E24" s="16">
        <f t="shared" si="4"/>
        <v>6.0159337557242334E-3</v>
      </c>
      <c r="F24" s="17">
        <f t="shared" si="5"/>
        <v>7.6264096860591043E-3</v>
      </c>
      <c r="G24" s="18">
        <f t="shared" si="6"/>
        <v>6.3437867424821145E-3</v>
      </c>
      <c r="H24" s="18">
        <f t="shared" si="7"/>
        <v>9.5288758852279144E-3</v>
      </c>
      <c r="I24" s="18">
        <f t="shared" si="8"/>
        <v>7.5384312179739852E-3</v>
      </c>
    </row>
    <row r="25" spans="1:9" x14ac:dyDescent="0.3">
      <c r="A25" t="s">
        <v>9</v>
      </c>
      <c r="B25" s="16">
        <f t="shared" si="1"/>
        <v>3.5539066969471076E-3</v>
      </c>
      <c r="C25" s="16">
        <f t="shared" si="2"/>
        <v>3.909234678465448E-3</v>
      </c>
      <c r="D25" s="16">
        <f t="shared" si="3"/>
        <v>5.2859903029419267E-3</v>
      </c>
      <c r="E25" s="16">
        <f t="shared" si="4"/>
        <v>5.3070698199611062E-3</v>
      </c>
      <c r="F25" s="17">
        <f t="shared" si="5"/>
        <v>6.1089097995473442E-3</v>
      </c>
      <c r="G25" s="18">
        <f t="shared" si="6"/>
        <v>9.8644223168439168E-3</v>
      </c>
      <c r="H25" s="18">
        <f t="shared" si="7"/>
        <v>1.6577451208564683E-2</v>
      </c>
      <c r="I25" s="18">
        <f t="shared" si="8"/>
        <v>1.5435835351089588E-2</v>
      </c>
    </row>
    <row r="27" spans="1:9" x14ac:dyDescent="0.3">
      <c r="B27" s="62" t="s">
        <v>25</v>
      </c>
      <c r="C27" s="62"/>
      <c r="E27" s="62" t="s">
        <v>25</v>
      </c>
      <c r="F27" s="62"/>
    </row>
    <row r="28" spans="1:9" x14ac:dyDescent="0.3">
      <c r="B28" s="4" t="s">
        <v>22</v>
      </c>
      <c r="C28" s="4" t="s">
        <v>23</v>
      </c>
      <c r="E28" s="4" t="s">
        <v>22</v>
      </c>
      <c r="F28" s="4" t="s">
        <v>23</v>
      </c>
    </row>
    <row r="29" spans="1:9" ht="28.8" x14ac:dyDescent="0.3">
      <c r="A29" s="1" t="s">
        <v>20</v>
      </c>
      <c r="B29" s="20" t="s">
        <v>21</v>
      </c>
      <c r="C29" s="20" t="s">
        <v>21</v>
      </c>
      <c r="E29" s="19" t="s">
        <v>29</v>
      </c>
      <c r="F29" s="19" t="s">
        <v>29</v>
      </c>
    </row>
    <row r="30" spans="1:9" x14ac:dyDescent="0.3">
      <c r="A30" t="s">
        <v>1</v>
      </c>
      <c r="B30" s="2">
        <f t="shared" ref="B30:B38" si="9">AVERAGE(B4:E4)</f>
        <v>144326.25</v>
      </c>
      <c r="C30" s="2">
        <f t="shared" ref="C30:C38" si="10">AVERAGE(F4:I4)</f>
        <v>128497</v>
      </c>
      <c r="E30" s="21">
        <v>0.86713778246897544</v>
      </c>
      <c r="F30" s="21">
        <v>0.86050238840775628</v>
      </c>
    </row>
    <row r="31" spans="1:9" x14ac:dyDescent="0.3">
      <c r="A31" t="s">
        <v>2</v>
      </c>
      <c r="B31" s="2">
        <f t="shared" si="9"/>
        <v>6719.25</v>
      </c>
      <c r="C31" s="2">
        <f t="shared" si="10"/>
        <v>5719.5</v>
      </c>
      <c r="E31" s="21">
        <v>4.033800505437677E-2</v>
      </c>
      <c r="F31" s="21">
        <v>3.8269404426414425E-2</v>
      </c>
    </row>
    <row r="32" spans="1:9" x14ac:dyDescent="0.3">
      <c r="A32" t="s">
        <v>3</v>
      </c>
      <c r="B32" s="2">
        <f t="shared" si="9"/>
        <v>5274.75</v>
      </c>
      <c r="C32" s="2">
        <f t="shared" si="10"/>
        <v>5102.25</v>
      </c>
      <c r="E32" s="21">
        <v>3.1660300708616633E-2</v>
      </c>
      <c r="F32" s="21">
        <v>3.4191626091211236E-2</v>
      </c>
    </row>
    <row r="33" spans="1:9" x14ac:dyDescent="0.3">
      <c r="A33" t="s">
        <v>4</v>
      </c>
      <c r="B33" s="2">
        <f t="shared" si="9"/>
        <v>3522</v>
      </c>
      <c r="C33" s="2">
        <f t="shared" si="10"/>
        <v>2954</v>
      </c>
      <c r="E33" s="21">
        <v>2.1099365667394562E-2</v>
      </c>
      <c r="F33" s="21">
        <v>1.9790795242990968E-2</v>
      </c>
    </row>
    <row r="34" spans="1:9" x14ac:dyDescent="0.3">
      <c r="A34" t="s">
        <v>5</v>
      </c>
      <c r="B34" s="2">
        <f t="shared" si="9"/>
        <v>890.5</v>
      </c>
      <c r="C34" s="2">
        <f t="shared" si="10"/>
        <v>984</v>
      </c>
      <c r="E34" s="21">
        <v>5.3682374440861399E-3</v>
      </c>
      <c r="F34" s="21">
        <v>6.5898334489458551E-3</v>
      </c>
    </row>
    <row r="35" spans="1:9" x14ac:dyDescent="0.3">
      <c r="A35" t="s">
        <v>6</v>
      </c>
      <c r="B35" s="2">
        <f t="shared" si="9"/>
        <v>239.25</v>
      </c>
      <c r="C35" s="2">
        <f t="shared" si="10"/>
        <v>60.25</v>
      </c>
      <c r="E35" s="21">
        <v>1.4387125286615401E-3</v>
      </c>
      <c r="F35" s="21">
        <v>4.0871188045508359E-4</v>
      </c>
    </row>
    <row r="36" spans="1:9" x14ac:dyDescent="0.3">
      <c r="A36" t="s">
        <v>7</v>
      </c>
      <c r="B36" s="2">
        <f t="shared" si="9"/>
        <v>3443.25</v>
      </c>
      <c r="C36" s="2">
        <f t="shared" si="10"/>
        <v>3045.75</v>
      </c>
      <c r="E36" s="21">
        <v>2.0617934592825855E-2</v>
      </c>
      <c r="F36" s="21">
        <v>2.0491209950279067E-2</v>
      </c>
    </row>
    <row r="37" spans="1:9" x14ac:dyDescent="0.3">
      <c r="A37" t="s">
        <v>8</v>
      </c>
      <c r="B37" s="2">
        <f t="shared" si="9"/>
        <v>1306</v>
      </c>
      <c r="C37" s="2">
        <f t="shared" si="10"/>
        <v>1158.75</v>
      </c>
      <c r="E37" s="21">
        <v>7.8256111604842263E-3</v>
      </c>
      <c r="F37" s="21">
        <v>7.759375882935779E-3</v>
      </c>
    </row>
    <row r="38" spans="1:9" x14ac:dyDescent="0.3">
      <c r="A38" t="s">
        <v>9</v>
      </c>
      <c r="B38" s="2">
        <f t="shared" si="9"/>
        <v>747.75</v>
      </c>
      <c r="C38" s="2">
        <f t="shared" si="10"/>
        <v>1778.25</v>
      </c>
      <c r="E38" s="21">
        <v>4.5140503745788969E-3</v>
      </c>
      <c r="F38" s="21">
        <v>1.1996654669011383E-2</v>
      </c>
    </row>
    <row r="39" spans="1:9" x14ac:dyDescent="0.3">
      <c r="A39" s="1" t="s">
        <v>19</v>
      </c>
      <c r="B39" s="3">
        <v>166469</v>
      </c>
      <c r="C39" s="3">
        <v>149299.75</v>
      </c>
    </row>
    <row r="42" spans="1:9" x14ac:dyDescent="0.3">
      <c r="B42" s="59" t="s">
        <v>31</v>
      </c>
      <c r="C42" s="59"/>
      <c r="D42" s="59"/>
      <c r="E42" s="59"/>
      <c r="F42" s="59"/>
      <c r="G42" s="59"/>
      <c r="H42" s="59"/>
      <c r="I42" s="59"/>
    </row>
    <row r="43" spans="1:9" x14ac:dyDescent="0.3">
      <c r="B43" s="59" t="s">
        <v>17</v>
      </c>
      <c r="C43" s="59"/>
      <c r="D43" s="59"/>
      <c r="E43" s="59"/>
      <c r="F43" s="60" t="s">
        <v>18</v>
      </c>
      <c r="G43" s="61"/>
      <c r="H43" s="61"/>
      <c r="I43" s="61"/>
    </row>
    <row r="44" spans="1:9" x14ac:dyDescent="0.3">
      <c r="A44" s="1" t="s">
        <v>20</v>
      </c>
      <c r="B44" s="5" t="s">
        <v>0</v>
      </c>
      <c r="C44" s="5" t="s">
        <v>10</v>
      </c>
      <c r="D44" s="5" t="s">
        <v>11</v>
      </c>
      <c r="E44" s="5" t="s">
        <v>12</v>
      </c>
      <c r="F44" s="6" t="s">
        <v>13</v>
      </c>
      <c r="G44" s="7" t="s">
        <v>14</v>
      </c>
      <c r="H44" s="7" t="s">
        <v>15</v>
      </c>
      <c r="I44" s="7" t="s">
        <v>16</v>
      </c>
    </row>
    <row r="45" spans="1:9" x14ac:dyDescent="0.3">
      <c r="A45" t="s">
        <v>1</v>
      </c>
      <c r="B45" s="2">
        <v>258124</v>
      </c>
      <c r="C45" s="2">
        <v>251802</v>
      </c>
      <c r="D45" s="2">
        <v>248120</v>
      </c>
      <c r="E45" s="14">
        <v>239398</v>
      </c>
      <c r="F45" s="2">
        <v>233545</v>
      </c>
      <c r="G45" s="2">
        <v>229331</v>
      </c>
      <c r="H45" s="2">
        <v>229821</v>
      </c>
      <c r="I45" s="2">
        <v>218178</v>
      </c>
    </row>
    <row r="46" spans="1:9" x14ac:dyDescent="0.3">
      <c r="A46" t="s">
        <v>2</v>
      </c>
      <c r="B46" s="2">
        <v>42365</v>
      </c>
      <c r="C46" s="2">
        <v>45695</v>
      </c>
      <c r="D46" s="2">
        <v>45944</v>
      </c>
      <c r="E46" s="14">
        <v>45098</v>
      </c>
      <c r="F46" s="2">
        <v>46406</v>
      </c>
      <c r="G46" s="2">
        <v>43574</v>
      </c>
      <c r="H46" s="2">
        <v>46031</v>
      </c>
      <c r="I46" s="2">
        <v>46613</v>
      </c>
    </row>
    <row r="47" spans="1:9" x14ac:dyDescent="0.3">
      <c r="A47" t="s">
        <v>3</v>
      </c>
      <c r="B47" s="2">
        <v>38223</v>
      </c>
      <c r="C47" s="2">
        <v>39039</v>
      </c>
      <c r="D47" s="2">
        <v>37927</v>
      </c>
      <c r="E47" s="14">
        <v>35225</v>
      </c>
      <c r="F47" s="2">
        <v>34867</v>
      </c>
      <c r="G47" s="2">
        <v>36419</v>
      </c>
      <c r="H47" s="2">
        <v>36642</v>
      </c>
      <c r="I47" s="2">
        <v>36326</v>
      </c>
    </row>
    <row r="48" spans="1:9" x14ac:dyDescent="0.3">
      <c r="A48" t="s">
        <v>4</v>
      </c>
      <c r="B48" s="2">
        <v>33379</v>
      </c>
      <c r="C48" s="2">
        <v>35288</v>
      </c>
      <c r="D48" s="2">
        <v>37822</v>
      </c>
      <c r="E48" s="14">
        <v>36260</v>
      </c>
      <c r="F48" s="2">
        <v>35513</v>
      </c>
      <c r="G48" s="2">
        <v>35504</v>
      </c>
      <c r="H48" s="2">
        <v>35474</v>
      </c>
      <c r="I48" s="2">
        <v>32878</v>
      </c>
    </row>
    <row r="49" spans="1:9" x14ac:dyDescent="0.3">
      <c r="A49" t="s">
        <v>5</v>
      </c>
      <c r="B49" s="2">
        <v>3960</v>
      </c>
      <c r="C49" s="2">
        <v>4117</v>
      </c>
      <c r="D49" s="2">
        <v>4187</v>
      </c>
      <c r="E49" s="14">
        <v>4571</v>
      </c>
      <c r="F49" s="2">
        <v>5103</v>
      </c>
      <c r="G49" s="2">
        <v>5442</v>
      </c>
      <c r="H49" s="2">
        <v>5267</v>
      </c>
      <c r="I49" s="2">
        <v>5216</v>
      </c>
    </row>
    <row r="50" spans="1:9" x14ac:dyDescent="0.3">
      <c r="A50" t="s">
        <v>26</v>
      </c>
      <c r="B50" s="2">
        <v>2183</v>
      </c>
      <c r="C50" s="2">
        <v>2109</v>
      </c>
      <c r="D50" s="2">
        <v>2096</v>
      </c>
      <c r="E50" s="14">
        <v>2124</v>
      </c>
      <c r="F50" s="2">
        <v>1997</v>
      </c>
      <c r="G50" s="2">
        <v>2012</v>
      </c>
      <c r="H50" s="2">
        <v>2053</v>
      </c>
      <c r="I50" s="2">
        <v>1963</v>
      </c>
    </row>
    <row r="51" spans="1:9" x14ac:dyDescent="0.3">
      <c r="A51" t="s">
        <v>6</v>
      </c>
      <c r="B51" s="2">
        <v>249</v>
      </c>
      <c r="C51" s="2">
        <v>240</v>
      </c>
      <c r="D51" s="2">
        <v>240</v>
      </c>
      <c r="E51" s="14">
        <v>240</v>
      </c>
      <c r="F51" s="10">
        <v>0</v>
      </c>
      <c r="G51" s="2">
        <v>90</v>
      </c>
      <c r="H51" s="2">
        <v>351</v>
      </c>
      <c r="I51" s="2">
        <v>301</v>
      </c>
    </row>
    <row r="52" spans="1:9" x14ac:dyDescent="0.3">
      <c r="A52" t="s">
        <v>7</v>
      </c>
      <c r="B52" s="2">
        <v>9387</v>
      </c>
      <c r="C52" s="2">
        <v>9743</v>
      </c>
      <c r="D52" s="2">
        <v>9519</v>
      </c>
      <c r="E52" s="14">
        <v>9352</v>
      </c>
      <c r="F52" s="2">
        <v>9782</v>
      </c>
      <c r="G52" s="2">
        <v>9708</v>
      </c>
      <c r="H52" s="2">
        <v>9776</v>
      </c>
      <c r="I52" s="2">
        <v>9512</v>
      </c>
    </row>
    <row r="53" spans="1:9" x14ac:dyDescent="0.3">
      <c r="A53" t="s">
        <v>8</v>
      </c>
      <c r="B53" s="2">
        <v>16407</v>
      </c>
      <c r="C53" s="2">
        <v>16198</v>
      </c>
      <c r="D53" s="2">
        <v>15863</v>
      </c>
      <c r="E53" s="14">
        <v>16236</v>
      </c>
      <c r="F53" s="2">
        <v>16400</v>
      </c>
      <c r="G53" s="2">
        <v>17966</v>
      </c>
      <c r="H53" s="2">
        <v>20325</v>
      </c>
      <c r="I53" s="2">
        <v>19071</v>
      </c>
    </row>
    <row r="54" spans="1:9" x14ac:dyDescent="0.3">
      <c r="A54" t="s">
        <v>9</v>
      </c>
      <c r="B54" s="2">
        <v>1050</v>
      </c>
      <c r="C54" s="2">
        <v>1834</v>
      </c>
      <c r="D54" s="2">
        <v>2335</v>
      </c>
      <c r="E54" s="14">
        <v>2439</v>
      </c>
      <c r="F54" s="2">
        <v>3750</v>
      </c>
      <c r="G54" s="2">
        <v>4504</v>
      </c>
      <c r="H54" s="2">
        <v>6321</v>
      </c>
      <c r="I54" s="2">
        <v>6031</v>
      </c>
    </row>
    <row r="55" spans="1:9" x14ac:dyDescent="0.3">
      <c r="A55" s="1" t="s">
        <v>27</v>
      </c>
      <c r="B55" s="3">
        <f>SUM(B45:B54)</f>
        <v>405327</v>
      </c>
      <c r="C55" s="3">
        <f t="shared" ref="C55:I55" si="11">SUM(C45:C54)</f>
        <v>406065</v>
      </c>
      <c r="D55" s="3">
        <f t="shared" si="11"/>
        <v>404053</v>
      </c>
      <c r="E55" s="13">
        <f t="shared" si="11"/>
        <v>390943</v>
      </c>
      <c r="F55" s="3">
        <f t="shared" si="11"/>
        <v>387363</v>
      </c>
      <c r="G55" s="3">
        <f t="shared" si="11"/>
        <v>384550</v>
      </c>
      <c r="H55" s="3">
        <f t="shared" si="11"/>
        <v>392061</v>
      </c>
      <c r="I55" s="3">
        <f t="shared" si="11"/>
        <v>376089</v>
      </c>
    </row>
    <row r="57" spans="1:9" x14ac:dyDescent="0.3">
      <c r="B57" s="69" t="s">
        <v>30</v>
      </c>
      <c r="C57" s="69"/>
      <c r="D57" s="69"/>
      <c r="E57" s="69"/>
      <c r="F57" s="69"/>
      <c r="G57" s="69"/>
      <c r="H57" s="69"/>
      <c r="I57" s="69"/>
    </row>
    <row r="58" spans="1:9" x14ac:dyDescent="0.3">
      <c r="B58" s="59" t="s">
        <v>17</v>
      </c>
      <c r="C58" s="59"/>
      <c r="D58" s="59"/>
      <c r="E58" s="59"/>
      <c r="F58" s="60" t="s">
        <v>18</v>
      </c>
      <c r="G58" s="61"/>
      <c r="H58" s="61"/>
      <c r="I58" s="61"/>
    </row>
    <row r="59" spans="1:9" x14ac:dyDescent="0.3">
      <c r="A59" s="1" t="s">
        <v>20</v>
      </c>
      <c r="B59" s="5" t="s">
        <v>0</v>
      </c>
      <c r="C59" s="5" t="s">
        <v>10</v>
      </c>
      <c r="D59" s="5" t="s">
        <v>11</v>
      </c>
      <c r="E59" s="5" t="s">
        <v>12</v>
      </c>
      <c r="F59" s="6" t="s">
        <v>13</v>
      </c>
      <c r="G59" s="7" t="s">
        <v>14</v>
      </c>
      <c r="H59" s="7" t="s">
        <v>15</v>
      </c>
      <c r="I59" s="7" t="s">
        <v>16</v>
      </c>
    </row>
    <row r="60" spans="1:9" x14ac:dyDescent="0.3">
      <c r="A60" t="s">
        <v>1</v>
      </c>
      <c r="B60" s="22">
        <f>B45/$B$55</f>
        <v>0.63682902940095276</v>
      </c>
      <c r="C60" s="22">
        <f>C45/$C$55</f>
        <v>0.62010269291862141</v>
      </c>
      <c r="D60" s="22">
        <f>D45/$D$55</f>
        <v>0.61407785612283539</v>
      </c>
      <c r="E60" s="23">
        <f>E45/$E$55</f>
        <v>0.61236036967025886</v>
      </c>
      <c r="F60" s="22">
        <f>F45/$F$55</f>
        <v>0.60290993202758136</v>
      </c>
      <c r="G60" s="22">
        <f>G45/$G$55</f>
        <v>0.59636198153686126</v>
      </c>
      <c r="H60" s="22">
        <f>H45/$H$55</f>
        <v>0.58618684337386273</v>
      </c>
      <c r="I60" s="22">
        <f>I45/$I$55</f>
        <v>0.58012332187327997</v>
      </c>
    </row>
    <row r="61" spans="1:9" x14ac:dyDescent="0.3">
      <c r="A61" t="s">
        <v>2</v>
      </c>
      <c r="B61" s="22">
        <f t="shared" ref="B61:B69" si="12">B46/$B$55</f>
        <v>0.10452054760724057</v>
      </c>
      <c r="C61" s="22">
        <f t="shared" ref="C61:C69" si="13">C46/$C$55</f>
        <v>0.11253124499772205</v>
      </c>
      <c r="D61" s="22">
        <f t="shared" ref="D61:D69" si="14">D46/$D$55</f>
        <v>0.11370785515761546</v>
      </c>
      <c r="E61" s="23">
        <f t="shared" ref="E61:E69" si="15">E46/$E$55</f>
        <v>0.11535697019770146</v>
      </c>
      <c r="F61" s="22">
        <f t="shared" ref="F61:F69" si="16">F46/$F$55</f>
        <v>0.11979977437184243</v>
      </c>
      <c r="G61" s="22">
        <f t="shared" ref="G61:G69" si="17">G46/$G$55</f>
        <v>0.11331166298270706</v>
      </c>
      <c r="H61" s="22">
        <f t="shared" ref="H61:H69" si="18">H46/$H$55</f>
        <v>0.11740775032456684</v>
      </c>
      <c r="I61" s="22">
        <f t="shared" ref="I61:I69" si="19">I46/$I$55</f>
        <v>0.12394140748599401</v>
      </c>
    </row>
    <row r="62" spans="1:9" x14ac:dyDescent="0.3">
      <c r="A62" t="s">
        <v>3</v>
      </c>
      <c r="B62" s="22">
        <f t="shared" si="12"/>
        <v>9.4301637936776969E-2</v>
      </c>
      <c r="C62" s="22">
        <f t="shared" si="13"/>
        <v>9.6139780577001219E-2</v>
      </c>
      <c r="D62" s="22">
        <f t="shared" si="14"/>
        <v>9.3866398715020061E-2</v>
      </c>
      <c r="E62" s="23">
        <f t="shared" si="15"/>
        <v>9.0102649235310514E-2</v>
      </c>
      <c r="F62" s="22">
        <f t="shared" si="16"/>
        <v>9.0011178145563725E-2</v>
      </c>
      <c r="G62" s="22">
        <f t="shared" si="17"/>
        <v>9.4705499934988946E-2</v>
      </c>
      <c r="H62" s="22">
        <f t="shared" si="18"/>
        <v>9.3459946283869097E-2</v>
      </c>
      <c r="I62" s="22">
        <f t="shared" si="19"/>
        <v>9.6588839343878713E-2</v>
      </c>
    </row>
    <row r="63" spans="1:9" x14ac:dyDescent="0.3">
      <c r="A63" t="s">
        <v>4</v>
      </c>
      <c r="B63" s="22">
        <f t="shared" si="12"/>
        <v>8.2350793310092832E-2</v>
      </c>
      <c r="C63" s="22">
        <f t="shared" si="13"/>
        <v>8.6902343220912906E-2</v>
      </c>
      <c r="D63" s="22">
        <f t="shared" si="14"/>
        <v>9.3606531816370631E-2</v>
      </c>
      <c r="E63" s="23">
        <f t="shared" si="15"/>
        <v>9.2750094003473657E-2</v>
      </c>
      <c r="F63" s="22">
        <f t="shared" si="16"/>
        <v>9.1678864527587819E-2</v>
      </c>
      <c r="G63" s="22">
        <f t="shared" si="17"/>
        <v>9.2326095436224165E-2</v>
      </c>
      <c r="H63" s="22">
        <f t="shared" si="18"/>
        <v>9.0480818035968899E-2</v>
      </c>
      <c r="I63" s="22">
        <f t="shared" si="19"/>
        <v>8.742079667312791E-2</v>
      </c>
    </row>
    <row r="64" spans="1:9" x14ac:dyDescent="0.3">
      <c r="A64" t="s">
        <v>5</v>
      </c>
      <c r="B64" s="22">
        <f t="shared" si="12"/>
        <v>9.7698894966286483E-3</v>
      </c>
      <c r="C64" s="22">
        <f t="shared" si="13"/>
        <v>1.0138770886434438E-2</v>
      </c>
      <c r="D64" s="22">
        <f t="shared" si="14"/>
        <v>1.036250194900174E-2</v>
      </c>
      <c r="E64" s="23">
        <f t="shared" si="15"/>
        <v>1.1692241579974574E-2</v>
      </c>
      <c r="F64" s="22">
        <f t="shared" si="16"/>
        <v>1.3173689794843596E-2</v>
      </c>
      <c r="G64" s="22">
        <f t="shared" si="17"/>
        <v>1.4151605772981407E-2</v>
      </c>
      <c r="H64" s="22">
        <f t="shared" si="18"/>
        <v>1.3434133974049956E-2</v>
      </c>
      <c r="I64" s="22">
        <f t="shared" si="19"/>
        <v>1.3869057590091707E-2</v>
      </c>
    </row>
    <row r="65" spans="1:9" x14ac:dyDescent="0.3">
      <c r="A65" t="s">
        <v>26</v>
      </c>
      <c r="B65" s="22">
        <f t="shared" si="12"/>
        <v>5.3857749422071563E-3</v>
      </c>
      <c r="C65" s="22">
        <f t="shared" si="13"/>
        <v>5.1937497691256322E-3</v>
      </c>
      <c r="D65" s="22">
        <f t="shared" si="14"/>
        <v>5.1874382816115708E-3</v>
      </c>
      <c r="E65" s="23">
        <f t="shared" si="15"/>
        <v>5.4330170894478225E-3</v>
      </c>
      <c r="F65" s="22">
        <f t="shared" si="16"/>
        <v>5.1553710602200006E-3</v>
      </c>
      <c r="G65" s="22">
        <f t="shared" si="17"/>
        <v>5.2320894552073853E-3</v>
      </c>
      <c r="H65" s="22">
        <f t="shared" si="18"/>
        <v>5.2364300453245794E-3</v>
      </c>
      <c r="I65" s="22">
        <f t="shared" si="19"/>
        <v>5.2195092119152646E-3</v>
      </c>
    </row>
    <row r="66" spans="1:9" x14ac:dyDescent="0.3">
      <c r="A66" t="s">
        <v>6</v>
      </c>
      <c r="B66" s="22">
        <f t="shared" si="12"/>
        <v>6.1431880925771041E-4</v>
      </c>
      <c r="C66" s="22">
        <f t="shared" si="13"/>
        <v>5.9103838055483732E-4</v>
      </c>
      <c r="D66" s="22">
        <f t="shared" si="14"/>
        <v>5.9398148262727911E-4</v>
      </c>
      <c r="E66" s="23">
        <f t="shared" si="15"/>
        <v>6.1390023609579918E-4</v>
      </c>
      <c r="F66" s="22">
        <f t="shared" si="16"/>
        <v>0</v>
      </c>
      <c r="G66" s="22">
        <f t="shared" si="17"/>
        <v>2.3403978676374984E-4</v>
      </c>
      <c r="H66" s="22">
        <f t="shared" si="18"/>
        <v>8.9526884847000851E-4</v>
      </c>
      <c r="I66" s="22">
        <f t="shared" si="19"/>
        <v>8.0034247212760806E-4</v>
      </c>
    </row>
    <row r="67" spans="1:9" x14ac:dyDescent="0.3">
      <c r="A67" t="s">
        <v>7</v>
      </c>
      <c r="B67" s="22">
        <f t="shared" si="12"/>
        <v>2.3159078965872E-2</v>
      </c>
      <c r="C67" s="22">
        <f t="shared" si="13"/>
        <v>2.3993695590607416E-2</v>
      </c>
      <c r="D67" s="22">
        <f t="shared" si="14"/>
        <v>2.3558790554704456E-2</v>
      </c>
      <c r="E67" s="23">
        <f t="shared" si="15"/>
        <v>2.3921645866532972E-2</v>
      </c>
      <c r="F67" s="22">
        <f t="shared" si="16"/>
        <v>2.5252799054117196E-2</v>
      </c>
      <c r="G67" s="22">
        <f t="shared" si="17"/>
        <v>2.5245091665583148E-2</v>
      </c>
      <c r="H67" s="22">
        <f t="shared" si="18"/>
        <v>2.4934895335164679E-2</v>
      </c>
      <c r="I67" s="22">
        <f t="shared" si="19"/>
        <v>2.5291885697268465E-2</v>
      </c>
    </row>
    <row r="68" spans="1:9" x14ac:dyDescent="0.3">
      <c r="A68" t="s">
        <v>8</v>
      </c>
      <c r="B68" s="22">
        <f t="shared" si="12"/>
        <v>4.0478428528077329E-2</v>
      </c>
      <c r="C68" s="22">
        <f t="shared" si="13"/>
        <v>3.9890165367613563E-2</v>
      </c>
      <c r="D68" s="22">
        <f t="shared" si="14"/>
        <v>3.9259701078818869E-2</v>
      </c>
      <c r="E68" s="23">
        <f t="shared" si="15"/>
        <v>4.1530350971880813E-2</v>
      </c>
      <c r="F68" s="22">
        <f t="shared" si="16"/>
        <v>4.2337549017330001E-2</v>
      </c>
      <c r="G68" s="22">
        <f t="shared" si="17"/>
        <v>4.6719542322194774E-2</v>
      </c>
      <c r="H68" s="22">
        <f t="shared" si="18"/>
        <v>5.1841422635763315E-2</v>
      </c>
      <c r="I68" s="22">
        <f t="shared" si="19"/>
        <v>5.0708741813772801E-2</v>
      </c>
    </row>
    <row r="69" spans="1:9" x14ac:dyDescent="0.3">
      <c r="A69" t="s">
        <v>9</v>
      </c>
      <c r="B69" s="22">
        <f t="shared" si="12"/>
        <v>2.5905010028939596E-3</v>
      </c>
      <c r="C69" s="22">
        <f t="shared" si="13"/>
        <v>4.5165182914065479E-3</v>
      </c>
      <c r="D69" s="22">
        <f t="shared" si="14"/>
        <v>5.7789448413945697E-3</v>
      </c>
      <c r="E69" s="23">
        <f t="shared" si="15"/>
        <v>6.2387611493235585E-3</v>
      </c>
      <c r="F69" s="22">
        <f t="shared" si="16"/>
        <v>9.6808420009138717E-3</v>
      </c>
      <c r="G69" s="22">
        <f t="shared" si="17"/>
        <v>1.1712391106488102E-2</v>
      </c>
      <c r="H69" s="22">
        <f t="shared" si="18"/>
        <v>1.6122491142959897E-2</v>
      </c>
      <c r="I69" s="22">
        <f t="shared" si="19"/>
        <v>1.6036097838543536E-2</v>
      </c>
    </row>
    <row r="71" spans="1:9" x14ac:dyDescent="0.3">
      <c r="B71" s="64" t="s">
        <v>32</v>
      </c>
      <c r="C71" s="64"/>
      <c r="E71" s="64" t="s">
        <v>32</v>
      </c>
      <c r="F71" s="64"/>
    </row>
    <row r="72" spans="1:9" x14ac:dyDescent="0.3">
      <c r="B72" s="4" t="s">
        <v>22</v>
      </c>
      <c r="C72" s="4" t="s">
        <v>23</v>
      </c>
      <c r="E72" s="4" t="s">
        <v>22</v>
      </c>
      <c r="F72" s="4" t="s">
        <v>23</v>
      </c>
    </row>
    <row r="73" spans="1:9" ht="28.8" x14ac:dyDescent="0.3">
      <c r="A73" s="1" t="s">
        <v>20</v>
      </c>
      <c r="B73" s="20" t="s">
        <v>21</v>
      </c>
      <c r="C73" s="20" t="s">
        <v>21</v>
      </c>
      <c r="E73" s="19" t="s">
        <v>29</v>
      </c>
      <c r="F73" s="19" t="s">
        <v>29</v>
      </c>
    </row>
    <row r="74" spans="1:9" x14ac:dyDescent="0.3">
      <c r="A74" t="s">
        <v>1</v>
      </c>
      <c r="B74" s="2">
        <f>AVERAGE(B45:E45)</f>
        <v>249361</v>
      </c>
      <c r="C74" s="2">
        <f>AVERAGE(F45:I45)</f>
        <v>227718.75</v>
      </c>
      <c r="E74" s="21">
        <v>0.62084248702816702</v>
      </c>
      <c r="F74" s="21">
        <v>0.59139551970289639</v>
      </c>
    </row>
    <row r="75" spans="1:9" x14ac:dyDescent="0.3">
      <c r="A75" t="s">
        <v>2</v>
      </c>
      <c r="B75" s="2">
        <f t="shared" ref="B75:B83" si="20">AVERAGE(B46:E46)</f>
        <v>44775.5</v>
      </c>
      <c r="C75" s="2">
        <f t="shared" ref="C75:C83" si="21">AVERAGE(F46:I46)</f>
        <v>45656</v>
      </c>
      <c r="E75" s="21">
        <v>0.11152915449006988</v>
      </c>
      <c r="F75" s="21">
        <v>0.11861514879127759</v>
      </c>
    </row>
    <row r="76" spans="1:9" x14ac:dyDescent="0.3">
      <c r="A76" t="s">
        <v>3</v>
      </c>
      <c r="B76" s="2">
        <f t="shared" si="20"/>
        <v>37603.5</v>
      </c>
      <c r="C76" s="2">
        <f t="shared" si="21"/>
        <v>36063.5</v>
      </c>
      <c r="E76" s="21">
        <v>9.3602616616027201E-2</v>
      </c>
      <c r="F76" s="21">
        <v>9.369136592707511E-2</v>
      </c>
    </row>
    <row r="77" spans="1:9" x14ac:dyDescent="0.3">
      <c r="A77" t="s">
        <v>4</v>
      </c>
      <c r="B77" s="2">
        <f t="shared" si="20"/>
        <v>35687.25</v>
      </c>
      <c r="C77" s="2">
        <f t="shared" si="21"/>
        <v>34842.25</v>
      </c>
      <c r="E77" s="21">
        <v>8.8902440587712517E-2</v>
      </c>
      <c r="F77" s="21">
        <v>9.0476643668227205E-2</v>
      </c>
    </row>
    <row r="78" spans="1:9" x14ac:dyDescent="0.3">
      <c r="A78" t="s">
        <v>5</v>
      </c>
      <c r="B78" s="2">
        <f t="shared" si="20"/>
        <v>4208.75</v>
      </c>
      <c r="C78" s="2">
        <f t="shared" si="21"/>
        <v>5257</v>
      </c>
      <c r="E78" s="21">
        <v>1.049085097800985E-2</v>
      </c>
      <c r="F78" s="21">
        <v>1.3657121782991668E-2</v>
      </c>
    </row>
    <row r="79" spans="1:9" x14ac:dyDescent="0.3">
      <c r="A79" t="s">
        <v>26</v>
      </c>
      <c r="B79" s="2">
        <f t="shared" si="20"/>
        <v>2128</v>
      </c>
      <c r="C79" s="2">
        <f t="shared" si="21"/>
        <v>2006.25</v>
      </c>
      <c r="E79" s="21">
        <v>5.299995020598045E-3</v>
      </c>
      <c r="F79" s="21">
        <v>5.2108499431668077E-3</v>
      </c>
    </row>
    <row r="80" spans="1:9" x14ac:dyDescent="0.3">
      <c r="A80" t="s">
        <v>6</v>
      </c>
      <c r="B80" s="2">
        <f t="shared" si="20"/>
        <v>242.25</v>
      </c>
      <c r="C80" s="2">
        <f t="shared" si="21"/>
        <v>185.5</v>
      </c>
      <c r="E80" s="21">
        <v>6.0330972713390659E-4</v>
      </c>
      <c r="F80" s="21">
        <v>4.8241277684034161E-4</v>
      </c>
    </row>
    <row r="81" spans="1:6" x14ac:dyDescent="0.3">
      <c r="A81" t="s">
        <v>7</v>
      </c>
      <c r="B81" s="2">
        <f t="shared" si="20"/>
        <v>9500.25</v>
      </c>
      <c r="C81" s="2">
        <f t="shared" si="21"/>
        <v>9694.5</v>
      </c>
      <c r="E81" s="21">
        <v>2.3658302744429212E-2</v>
      </c>
      <c r="F81" s="21">
        <v>2.5181167938033374E-2</v>
      </c>
    </row>
    <row r="82" spans="1:6" x14ac:dyDescent="0.3">
      <c r="A82" t="s">
        <v>8</v>
      </c>
      <c r="B82" s="2">
        <f t="shared" si="20"/>
        <v>16176</v>
      </c>
      <c r="C82" s="2">
        <f t="shared" si="21"/>
        <v>18440.5</v>
      </c>
      <c r="E82" s="21">
        <v>4.0289661486597649E-2</v>
      </c>
      <c r="F82" s="21">
        <v>4.7901813947265219E-2</v>
      </c>
    </row>
    <row r="83" spans="1:6" x14ac:dyDescent="0.3">
      <c r="A83" t="s">
        <v>9</v>
      </c>
      <c r="B83" s="2">
        <f t="shared" si="20"/>
        <v>1914.5</v>
      </c>
      <c r="C83" s="2">
        <f t="shared" si="21"/>
        <v>5151.5</v>
      </c>
      <c r="E83" s="21">
        <v>4.781181321254659E-3</v>
      </c>
      <c r="F83" s="21">
        <v>1.3387955522226352E-2</v>
      </c>
    </row>
    <row r="84" spans="1:6" x14ac:dyDescent="0.3">
      <c r="A84" s="1" t="s">
        <v>27</v>
      </c>
      <c r="B84" s="3">
        <v>401597</v>
      </c>
      <c r="C84" s="3">
        <v>385015.75</v>
      </c>
    </row>
    <row r="88" spans="1:6" ht="15" thickBot="1" x14ac:dyDescent="0.35"/>
    <row r="89" spans="1:6" ht="15" thickBot="1" x14ac:dyDescent="0.35">
      <c r="B89" s="65" t="s">
        <v>25</v>
      </c>
      <c r="C89" s="66"/>
      <c r="D89" s="67" t="s">
        <v>32</v>
      </c>
      <c r="E89" s="68"/>
    </row>
    <row r="90" spans="1:6" x14ac:dyDescent="0.3">
      <c r="A90" s="40"/>
      <c r="B90" s="35" t="s">
        <v>22</v>
      </c>
      <c r="C90" s="26" t="s">
        <v>23</v>
      </c>
      <c r="D90" s="25" t="s">
        <v>22</v>
      </c>
      <c r="E90" s="26" t="s">
        <v>23</v>
      </c>
    </row>
    <row r="91" spans="1:6" ht="28.8" x14ac:dyDescent="0.3">
      <c r="A91" s="41" t="s">
        <v>20</v>
      </c>
      <c r="B91" s="36" t="s">
        <v>29</v>
      </c>
      <c r="C91" s="28" t="s">
        <v>29</v>
      </c>
      <c r="D91" s="27" t="s">
        <v>29</v>
      </c>
      <c r="E91" s="28" t="s">
        <v>29</v>
      </c>
    </row>
    <row r="92" spans="1:6" x14ac:dyDescent="0.3">
      <c r="A92" s="42" t="s">
        <v>1</v>
      </c>
      <c r="B92" s="37">
        <v>0.86713778246897544</v>
      </c>
      <c r="C92" s="30">
        <v>0.86050238840775628</v>
      </c>
      <c r="D92" s="29">
        <v>0.62084248702816702</v>
      </c>
      <c r="E92" s="30">
        <v>0.59139551970289639</v>
      </c>
    </row>
    <row r="93" spans="1:6" x14ac:dyDescent="0.3">
      <c r="A93" s="42" t="s">
        <v>2</v>
      </c>
      <c r="B93" s="37">
        <v>4.033800505437677E-2</v>
      </c>
      <c r="C93" s="30">
        <v>3.8269404426414425E-2</v>
      </c>
      <c r="D93" s="29">
        <v>0.11152915449006988</v>
      </c>
      <c r="E93" s="30">
        <v>0.11861514879127759</v>
      </c>
    </row>
    <row r="94" spans="1:6" x14ac:dyDescent="0.3">
      <c r="A94" s="42" t="s">
        <v>3</v>
      </c>
      <c r="B94" s="37">
        <v>3.1660300708616633E-2</v>
      </c>
      <c r="C94" s="30">
        <v>3.4191626091211236E-2</v>
      </c>
      <c r="D94" s="29">
        <v>9.3602616616027201E-2</v>
      </c>
      <c r="E94" s="30">
        <v>9.369136592707511E-2</v>
      </c>
    </row>
    <row r="95" spans="1:6" x14ac:dyDescent="0.3">
      <c r="A95" s="42" t="s">
        <v>4</v>
      </c>
      <c r="B95" s="37">
        <v>2.1099365667394562E-2</v>
      </c>
      <c r="C95" s="30">
        <v>1.9790795242990968E-2</v>
      </c>
      <c r="D95" s="29">
        <v>8.8902440587712517E-2</v>
      </c>
      <c r="E95" s="30">
        <v>9.0476643668227205E-2</v>
      </c>
    </row>
    <row r="96" spans="1:6" x14ac:dyDescent="0.3">
      <c r="A96" s="42" t="s">
        <v>5</v>
      </c>
      <c r="B96" s="37">
        <v>5.3682374440861399E-3</v>
      </c>
      <c r="C96" s="30">
        <v>6.5898334489458551E-3</v>
      </c>
      <c r="D96" s="29">
        <v>1.049085097800985E-2</v>
      </c>
      <c r="E96" s="30">
        <v>1.3657121782991668E-2</v>
      </c>
    </row>
    <row r="97" spans="1:5" x14ac:dyDescent="0.3">
      <c r="A97" s="42" t="s">
        <v>26</v>
      </c>
      <c r="B97" s="37">
        <v>0</v>
      </c>
      <c r="C97" s="30">
        <v>0</v>
      </c>
      <c r="D97" s="29">
        <v>5.299995020598045E-3</v>
      </c>
      <c r="E97" s="30">
        <v>5.2108499431668077E-3</v>
      </c>
    </row>
    <row r="98" spans="1:5" x14ac:dyDescent="0.3">
      <c r="A98" s="42" t="s">
        <v>6</v>
      </c>
      <c r="B98" s="37">
        <v>1.4387125286615401E-3</v>
      </c>
      <c r="C98" s="30">
        <v>4.0871188045508359E-4</v>
      </c>
      <c r="D98" s="29">
        <v>6.0330972713390659E-4</v>
      </c>
      <c r="E98" s="30">
        <v>4.8241277684034161E-4</v>
      </c>
    </row>
    <row r="99" spans="1:5" x14ac:dyDescent="0.3">
      <c r="A99" s="42" t="s">
        <v>7</v>
      </c>
      <c r="B99" s="37">
        <v>2.0617934592825855E-2</v>
      </c>
      <c r="C99" s="30">
        <v>2.0491209950279067E-2</v>
      </c>
      <c r="D99" s="29">
        <v>2.3658302744429212E-2</v>
      </c>
      <c r="E99" s="30">
        <v>2.5181167938033374E-2</v>
      </c>
    </row>
    <row r="100" spans="1:5" x14ac:dyDescent="0.3">
      <c r="A100" s="42" t="s">
        <v>8</v>
      </c>
      <c r="B100" s="37">
        <v>7.8256111604842263E-3</v>
      </c>
      <c r="C100" s="30">
        <v>7.759375882935779E-3</v>
      </c>
      <c r="D100" s="29">
        <v>4.0289661486597649E-2</v>
      </c>
      <c r="E100" s="30">
        <v>4.7901813947265219E-2</v>
      </c>
    </row>
    <row r="101" spans="1:5" ht="15" thickBot="1" x14ac:dyDescent="0.35">
      <c r="A101" s="42" t="s">
        <v>9</v>
      </c>
      <c r="B101" s="38">
        <v>4.5140503745788969E-3</v>
      </c>
      <c r="C101" s="32">
        <v>1.1996654669011383E-2</v>
      </c>
      <c r="D101" s="31">
        <v>4.781181321254659E-3</v>
      </c>
      <c r="E101" s="32">
        <v>1.3387955522226352E-2</v>
      </c>
    </row>
    <row r="102" spans="1:5" ht="6" customHeight="1" thickBot="1" x14ac:dyDescent="0.35">
      <c r="A102" s="43"/>
      <c r="B102" s="24"/>
      <c r="C102" s="24"/>
      <c r="D102" s="24"/>
      <c r="E102" s="24"/>
    </row>
    <row r="103" spans="1:5" ht="15" thickBot="1" x14ac:dyDescent="0.35">
      <c r="A103" s="44" t="s">
        <v>27</v>
      </c>
      <c r="B103" s="39">
        <v>166469</v>
      </c>
      <c r="C103" s="34">
        <v>149299.75</v>
      </c>
      <c r="D103" s="33">
        <v>401597</v>
      </c>
      <c r="E103" s="34">
        <v>385015.75</v>
      </c>
    </row>
  </sheetData>
  <mergeCells count="16">
    <mergeCell ref="B89:C89"/>
    <mergeCell ref="D89:E89"/>
    <mergeCell ref="B71:C71"/>
    <mergeCell ref="B2:E2"/>
    <mergeCell ref="F2:I2"/>
    <mergeCell ref="B15:I15"/>
    <mergeCell ref="E27:F27"/>
    <mergeCell ref="B57:I57"/>
    <mergeCell ref="B58:E58"/>
    <mergeCell ref="F58:I58"/>
    <mergeCell ref="E71:F71"/>
    <mergeCell ref="B1:I1"/>
    <mergeCell ref="B27:C27"/>
    <mergeCell ref="B42:I42"/>
    <mergeCell ref="B43:E43"/>
    <mergeCell ref="F43:I43"/>
  </mergeCells>
  <pageMargins left="0.7" right="0.7" top="0.75" bottom="0.75" header="0.3" footer="0.3"/>
  <pageSetup orientation="portrait" r:id="rId1"/>
  <ignoredErrors>
    <ignoredError sqref="B30:B38 C30:C38 B74:B83 C74:C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Patterson,Becky S.</dc:creator>
  <cp:lastModifiedBy>Henry,Gretchen Elizabeth</cp:lastModifiedBy>
  <cp:lastPrinted>2022-05-05T16:59:28Z</cp:lastPrinted>
  <dcterms:created xsi:type="dcterms:W3CDTF">2022-04-21T14:33:20Z</dcterms:created>
  <dcterms:modified xsi:type="dcterms:W3CDTF">2022-10-25T14:46:24Z</dcterms:modified>
</cp:coreProperties>
</file>