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0740" firstSheet="3" activeTab="4"/>
  </bookViews>
  <sheets>
    <sheet name="Chart1" sheetId="1" r:id="rId1"/>
    <sheet name="Chart2" sheetId="2" r:id="rId2"/>
    <sheet name="Chart3" sheetId="3" r:id="rId3"/>
    <sheet name="Sheet1" sheetId="4" r:id="rId4"/>
    <sheet name="Chart4" sheetId="5" r:id="rId5"/>
    <sheet name="Sheet2" sheetId="6" r:id="rId6"/>
    <sheet name="Chart5" sheetId="7" r:id="rId7"/>
    <sheet name="Chart6" sheetId="8" r:id="rId8"/>
    <sheet name="Chart7" sheetId="9" r:id="rId9"/>
    <sheet name="Chart8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<sst xmlns="http://schemas.openxmlformats.org/spreadsheetml/2006/main" count="152" uniqueCount="38">
  <si>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</si>
  <si>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</si>
  <si>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</si>
  <si>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</si>
  <si>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</si>
  <si>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</si>
  <si>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</si>
  <si>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</si>
  <si>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</si>
  <si>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</si>
  <si>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</si>
  <si>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</si>
  <si>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</si>
  <si>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</si>
  <si>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</si>
  <si>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</si>
  <si>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</si>
  <si>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</si>
  <si>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</si>
  <si>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</si>
  <si>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</si>
  <si>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</si>
  <si>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40224</t>
  </si>
  <si>
    <t>40228</t>
  </si>
  <si>
    <t>40229</t>
  </si>
  <si>
    <t>40232</t>
  </si>
  <si>
    <t>40233</t>
  </si>
  <si>
    <t>40241</t>
  </si>
  <si>
    <t>40242</t>
  </si>
  <si>
    <t>40243</t>
  </si>
  <si>
    <t>40245</t>
  </si>
  <si>
    <t>40258</t>
  </si>
  <si>
    <t>40272</t>
  </si>
  <si>
    <t>40291</t>
  </si>
  <si>
    <t>40299</t>
  </si>
  <si>
    <t>47130</t>
  </si>
  <si>
    <t>47150</t>
  </si>
  <si>
    <t>all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</si>
</sst>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%"/>
    <numFmt numFmtId="16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57" applyFont="1" applyAlignment="1">
      <alignment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2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30775"/>
          <c:w val="0.79"/>
          <c:h val="0.45975"/>
        </c:manualLayout>
      </c:layout>
      <c:pie3DChart>
        <c:varyColors val="1"/>
        <c:ser>
          <c:idx val="0"/>
          <c:order val="0"/>
          <c:tx>
            <c:v>Park Hill Employees by Zip Code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Sheet1!$A$1:$AL$1</c:f>
              <c:strCache>
                <c:ptCount val="38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  <c:pt idx="37">
                  <c:v>all other</c:v>
                </c:pt>
              </c:strCache>
            </c:strRef>
          </c:cat>
          <c:val>
            <c:numRef>
              <c:f>Sheet1!$A$3:$AL$3</c:f>
              <c:numCache>
                <c:ptCount val="38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  <c:pt idx="8">
                  <c:v>0.018469656992084433</c:v>
                </c:pt>
                <c:pt idx="9">
                  <c:v>0.01759014951627089</c:v>
                </c:pt>
                <c:pt idx="10">
                  <c:v>0.016270888302550572</c:v>
                </c:pt>
                <c:pt idx="11">
                  <c:v>0.016710642040457344</c:v>
                </c:pt>
                <c:pt idx="12">
                  <c:v>0.00043975373790677223</c:v>
                </c:pt>
                <c:pt idx="13">
                  <c:v>0.01978891820580475</c:v>
                </c:pt>
                <c:pt idx="14">
                  <c:v>0.06992084432717678</c:v>
                </c:pt>
                <c:pt idx="15">
                  <c:v>0.01802990325417766</c:v>
                </c:pt>
                <c:pt idx="16">
                  <c:v>0.03342128408091469</c:v>
                </c:pt>
                <c:pt idx="17">
                  <c:v>0.04397537379067722</c:v>
                </c:pt>
                <c:pt idx="18">
                  <c:v>0.029463500439753737</c:v>
                </c:pt>
                <c:pt idx="19">
                  <c:v>0</c:v>
                </c:pt>
                <c:pt idx="20">
                  <c:v>0.019349164467897976</c:v>
                </c:pt>
                <c:pt idx="21">
                  <c:v>0.016710642040457344</c:v>
                </c:pt>
                <c:pt idx="22">
                  <c:v>0</c:v>
                </c:pt>
                <c:pt idx="23">
                  <c:v>0.014951627088830254</c:v>
                </c:pt>
                <c:pt idx="24">
                  <c:v>0.04177660510114336</c:v>
                </c:pt>
                <c:pt idx="25">
                  <c:v>0.00043975373790677223</c:v>
                </c:pt>
                <c:pt idx="26">
                  <c:v>0.00043975373790677223</c:v>
                </c:pt>
                <c:pt idx="27">
                  <c:v>0.021108179419525065</c:v>
                </c:pt>
                <c:pt idx="28">
                  <c:v>0.006596306068601583</c:v>
                </c:pt>
                <c:pt idx="29">
                  <c:v>0.007475813544415127</c:v>
                </c:pt>
                <c:pt idx="30">
                  <c:v>0.016710642040457344</c:v>
                </c:pt>
                <c:pt idx="31">
                  <c:v>0.04617414248021108</c:v>
                </c:pt>
                <c:pt idx="32">
                  <c:v>0.04969217238346526</c:v>
                </c:pt>
                <c:pt idx="33">
                  <c:v>0.025945470536499562</c:v>
                </c:pt>
                <c:pt idx="34">
                  <c:v>0.024186455584872472</c:v>
                </c:pt>
                <c:pt idx="35">
                  <c:v>0.036939313984168866</c:v>
                </c:pt>
                <c:pt idx="36">
                  <c:v>0.03518029903254178</c:v>
                </c:pt>
                <c:pt idx="37">
                  <c:v>0.3698328935795954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"/>
          <c:y val="0"/>
          <c:w val="0.08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Employment: Reporting Kentuckiana Zip Codes (not including "all other")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925"/>
          <c:w val="0.983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v>% of Employees by Zip Code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Sheet1!$A$3:$AK$3</c:f>
              <c:numCache>
                <c:ptCount val="37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  <c:pt idx="8">
                  <c:v>0.018469656992084433</c:v>
                </c:pt>
                <c:pt idx="9">
                  <c:v>0.01759014951627089</c:v>
                </c:pt>
                <c:pt idx="10">
                  <c:v>0.016270888302550572</c:v>
                </c:pt>
                <c:pt idx="11">
                  <c:v>0.016710642040457344</c:v>
                </c:pt>
                <c:pt idx="12">
                  <c:v>0.00043975373790677223</c:v>
                </c:pt>
                <c:pt idx="13">
                  <c:v>0.01978891820580475</c:v>
                </c:pt>
                <c:pt idx="14">
                  <c:v>0.06992084432717678</c:v>
                </c:pt>
                <c:pt idx="15">
                  <c:v>0.01802990325417766</c:v>
                </c:pt>
                <c:pt idx="16">
                  <c:v>0.03342128408091469</c:v>
                </c:pt>
                <c:pt idx="17">
                  <c:v>0.04397537379067722</c:v>
                </c:pt>
                <c:pt idx="18">
                  <c:v>0.029463500439753737</c:v>
                </c:pt>
                <c:pt idx="19">
                  <c:v>0</c:v>
                </c:pt>
                <c:pt idx="20">
                  <c:v>0.019349164467897976</c:v>
                </c:pt>
                <c:pt idx="21">
                  <c:v>0.016710642040457344</c:v>
                </c:pt>
                <c:pt idx="22">
                  <c:v>0</c:v>
                </c:pt>
                <c:pt idx="23">
                  <c:v>0.014951627088830254</c:v>
                </c:pt>
                <c:pt idx="24">
                  <c:v>0.04177660510114336</c:v>
                </c:pt>
                <c:pt idx="25">
                  <c:v>0.00043975373790677223</c:v>
                </c:pt>
                <c:pt idx="26">
                  <c:v>0.00043975373790677223</c:v>
                </c:pt>
                <c:pt idx="27">
                  <c:v>0.021108179419525065</c:v>
                </c:pt>
                <c:pt idx="28">
                  <c:v>0.006596306068601583</c:v>
                </c:pt>
                <c:pt idx="29">
                  <c:v>0.007475813544415127</c:v>
                </c:pt>
                <c:pt idx="30">
                  <c:v>0.016710642040457344</c:v>
                </c:pt>
                <c:pt idx="31">
                  <c:v>0.04617414248021108</c:v>
                </c:pt>
                <c:pt idx="32">
                  <c:v>0.04969217238346526</c:v>
                </c:pt>
                <c:pt idx="33">
                  <c:v>0.025945470536499562</c:v>
                </c:pt>
                <c:pt idx="34">
                  <c:v>0.024186455584872472</c:v>
                </c:pt>
                <c:pt idx="35">
                  <c:v>0.036939313984168866</c:v>
                </c:pt>
                <c:pt idx="36">
                  <c:v>0.03518029903254178</c:v>
                </c:pt>
              </c:numCache>
            </c:numRef>
          </c:val>
        </c:ser>
        <c:ser>
          <c:idx val="1"/>
          <c:order val="1"/>
          <c:tx>
            <c:v>Average of Reporting Zip Codes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Sheet1!$A$5:$AK$5</c:f>
              <c:numCache>
                <c:ptCount val="37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  <c:pt idx="8">
                  <c:v>0.02702702702702703</c:v>
                </c:pt>
                <c:pt idx="9">
                  <c:v>0.02702702702702703</c:v>
                </c:pt>
                <c:pt idx="10">
                  <c:v>0.02702702702702703</c:v>
                </c:pt>
                <c:pt idx="11">
                  <c:v>0.02702702702702703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0.02702702702702703</c:v>
                </c:pt>
                <c:pt idx="15">
                  <c:v>0.02702702702702703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0.02702702702702703</c:v>
                </c:pt>
                <c:pt idx="19">
                  <c:v>0.02702702702702703</c:v>
                </c:pt>
                <c:pt idx="20">
                  <c:v>0.02702702702702703</c:v>
                </c:pt>
                <c:pt idx="21">
                  <c:v>0.02702702702702703</c:v>
                </c:pt>
                <c:pt idx="22">
                  <c:v>0.02702702702702703</c:v>
                </c:pt>
                <c:pt idx="23">
                  <c:v>0.02702702702702703</c:v>
                </c:pt>
                <c:pt idx="24">
                  <c:v>0.02702702702702703</c:v>
                </c:pt>
                <c:pt idx="25">
                  <c:v>0.02702702702702703</c:v>
                </c:pt>
                <c:pt idx="26">
                  <c:v>0.02702702702702703</c:v>
                </c:pt>
                <c:pt idx="27">
                  <c:v>0.02702702702702703</c:v>
                </c:pt>
                <c:pt idx="28">
                  <c:v>0.02702702702702703</c:v>
                </c:pt>
                <c:pt idx="29">
                  <c:v>0.02702702702702703</c:v>
                </c:pt>
                <c:pt idx="30">
                  <c:v>0.02702702702702703</c:v>
                </c:pt>
                <c:pt idx="31">
                  <c:v>0.02702702702702703</c:v>
                </c:pt>
                <c:pt idx="32">
                  <c:v>0.02702702702702703</c:v>
                </c:pt>
                <c:pt idx="33">
                  <c:v>0.02702702702702703</c:v>
                </c:pt>
                <c:pt idx="34">
                  <c:v>0.02702702702702703</c:v>
                </c:pt>
                <c:pt idx="35">
                  <c:v>0.02702702702702703</c:v>
                </c:pt>
                <c:pt idx="36">
                  <c:v>0.02702702702702703</c:v>
                </c:pt>
              </c:numCache>
            </c:numRef>
          </c:val>
        </c:ser>
        <c:axId val="61012676"/>
        <c:axId val="36831109"/>
      </c:barChart>
      <c:catAx>
        <c:axId val="610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1109"/>
        <c:crosses val="autoZero"/>
        <c:auto val="1"/>
        <c:lblOffset val="100"/>
        <c:tickLblSkip val="2"/>
        <c:noMultiLvlLbl val="0"/>
      </c:catAx>
      <c:valAx>
        <c:axId val="36831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2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247"/>
          <c:w val="0.1387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Study Area Zip Codes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675"/>
          <c:w val="0.825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Park Hill Study Area Zip Codes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Sheet1!$A$1:$H$1</c:f>
              <c:strCache>
                <c:ptCount val="8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</c:strCache>
            </c:strRef>
          </c:cat>
          <c:val>
            <c:numRef>
              <c:f>Sheet1!$A$3:$H$3</c:f>
              <c:numCache>
                <c:ptCount val="8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</c:numCache>
            </c:numRef>
          </c:val>
        </c:ser>
        <c:ser>
          <c:idx val="1"/>
          <c:order val="1"/>
          <c:tx>
            <c:v>Average of reporting Kentuckiana Zip Codes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Sheet1!$A$1:$H$1</c:f>
              <c:strCache>
                <c:ptCount val="8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</c:strCache>
            </c:strRef>
          </c:cat>
          <c:val>
            <c:numRef>
              <c:f>Sheet1!$A$5:$H$5</c:f>
              <c:numCache>
                <c:ptCount val="8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</c:numCache>
            </c:numRef>
          </c:val>
        </c:ser>
        <c:axId val="59893878"/>
        <c:axId val="49118871"/>
      </c:barChart>
      <c:catAx>
        <c:axId val="598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8871"/>
        <c:crosses val="autoZero"/>
        <c:auto val="1"/>
        <c:lblOffset val="100"/>
        <c:tickLblSkip val="1"/>
        <c:noMultiLvlLbl val="0"/>
      </c:catAx>
      <c:valAx>
        <c:axId val="4911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Park Hill workforce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9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1745"/>
          <c:w val="0.213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Employee Distribution by Zip Code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3165"/>
          <c:w val="0.794"/>
          <c:h val="0.46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Sheet2!$A$1:$AL$1</c:f>
              <c:strCache>
                <c:ptCount val="38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  <c:pt idx="37">
                  <c:v>all other</c:v>
                </c:pt>
              </c:strCache>
            </c:strRef>
          </c:cat>
          <c:val>
            <c:numRef>
              <c:f>Sheet2!$A$3:$AL$3</c:f>
              <c:numCache>
                <c:ptCount val="38"/>
                <c:pt idx="0">
                  <c:v>0.003531300160513644</c:v>
                </c:pt>
                <c:pt idx="1">
                  <c:v>0.019261637239165328</c:v>
                </c:pt>
                <c:pt idx="2">
                  <c:v>0.013804173354735152</c:v>
                </c:pt>
                <c:pt idx="3">
                  <c:v>0.04269662921348315</c:v>
                </c:pt>
                <c:pt idx="4">
                  <c:v>0.04751203852327448</c:v>
                </c:pt>
                <c:pt idx="5">
                  <c:v>0.03691813804173355</c:v>
                </c:pt>
                <c:pt idx="6">
                  <c:v>0.02375601926163724</c:v>
                </c:pt>
                <c:pt idx="7">
                  <c:v>0.0696629213483146</c:v>
                </c:pt>
                <c:pt idx="8">
                  <c:v>0.01348314606741573</c:v>
                </c:pt>
                <c:pt idx="9">
                  <c:v>0.012841091492776886</c:v>
                </c:pt>
                <c:pt idx="10">
                  <c:v>0.01187800963081862</c:v>
                </c:pt>
                <c:pt idx="11">
                  <c:v>0.012199036918138041</c:v>
                </c:pt>
                <c:pt idx="12">
                  <c:v>0.00032102728731942215</c:v>
                </c:pt>
                <c:pt idx="13">
                  <c:v>0.014446227929373997</c:v>
                </c:pt>
                <c:pt idx="14">
                  <c:v>0.051043338683788124</c:v>
                </c:pt>
                <c:pt idx="15">
                  <c:v>0.013162118780096307</c:v>
                </c:pt>
                <c:pt idx="16">
                  <c:v>0.024398073836276082</c:v>
                </c:pt>
                <c:pt idx="17">
                  <c:v>0.03210272873194221</c:v>
                </c:pt>
                <c:pt idx="18">
                  <c:v>0.021508828250401284</c:v>
                </c:pt>
                <c:pt idx="19">
                  <c:v>0</c:v>
                </c:pt>
                <c:pt idx="20">
                  <c:v>0.014125200642054575</c:v>
                </c:pt>
                <c:pt idx="21">
                  <c:v>0.012199036918138041</c:v>
                </c:pt>
                <c:pt idx="22">
                  <c:v>0</c:v>
                </c:pt>
                <c:pt idx="23">
                  <c:v>0.010914927768860353</c:v>
                </c:pt>
                <c:pt idx="24">
                  <c:v>0.030497592295345103</c:v>
                </c:pt>
                <c:pt idx="25">
                  <c:v>0.00032102728731942215</c:v>
                </c:pt>
                <c:pt idx="26">
                  <c:v>0.00032102728731942215</c:v>
                </c:pt>
                <c:pt idx="27">
                  <c:v>0.015409309791332263</c:v>
                </c:pt>
                <c:pt idx="28">
                  <c:v>0.004815409309791332</c:v>
                </c:pt>
                <c:pt idx="29">
                  <c:v>0.005457463884430177</c:v>
                </c:pt>
                <c:pt idx="30">
                  <c:v>0.012199036918138041</c:v>
                </c:pt>
                <c:pt idx="31">
                  <c:v>0.033707865168539325</c:v>
                </c:pt>
                <c:pt idx="32">
                  <c:v>0.036276083467094704</c:v>
                </c:pt>
                <c:pt idx="33">
                  <c:v>0.018940609951845908</c:v>
                </c:pt>
                <c:pt idx="34">
                  <c:v>0.01765650080256822</c:v>
                </c:pt>
                <c:pt idx="35">
                  <c:v>0.02696629213483146</c:v>
                </c:pt>
                <c:pt idx="36">
                  <c:v>0.025682182985553772</c:v>
                </c:pt>
                <c:pt idx="37">
                  <c:v>0.269983948635634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104"/>
          <c:w val="0.06975"/>
          <c:h val="0.8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Employment (w/o TARC): Reporting Kentuckiana Zip Codes (not including "all other")</a:t>
            </a:r>
          </a:p>
        </c:rich>
      </c:tx>
      <c:layout>
        <c:manualLayout>
          <c:xMode val="factor"/>
          <c:yMode val="factor"/>
          <c:x val="-0.041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5"/>
          <c:w val="0.9587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% of Employees by Zip Code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Sheet3!$A$11:$AK$11</c:f>
              <c:numCache>
                <c:ptCount val="37"/>
                <c:pt idx="0">
                  <c:v>0.0018159806295399517</c:v>
                </c:pt>
                <c:pt idx="1">
                  <c:v>0.02602905569007264</c:v>
                </c:pt>
                <c:pt idx="2">
                  <c:v>0.017554479418886198</c:v>
                </c:pt>
                <c:pt idx="3">
                  <c:v>0.056295399515738496</c:v>
                </c:pt>
                <c:pt idx="4">
                  <c:v>0.04055690072639225</c:v>
                </c:pt>
                <c:pt idx="5">
                  <c:v>0.04055690072639225</c:v>
                </c:pt>
                <c:pt idx="6">
                  <c:v>0.03268765133171913</c:v>
                </c:pt>
                <c:pt idx="7">
                  <c:v>0.08292978208232446</c:v>
                </c:pt>
                <c:pt idx="8">
                  <c:v>0.015738498789346248</c:v>
                </c:pt>
                <c:pt idx="9">
                  <c:v>0.020581113801452784</c:v>
                </c:pt>
                <c:pt idx="10">
                  <c:v>0.015738498789346248</c:v>
                </c:pt>
                <c:pt idx="11">
                  <c:v>0.020581113801452784</c:v>
                </c:pt>
                <c:pt idx="12">
                  <c:v>0.0006053268765133172</c:v>
                </c:pt>
                <c:pt idx="13">
                  <c:v>0.0211864406779661</c:v>
                </c:pt>
                <c:pt idx="14">
                  <c:v>0.07990314769975787</c:v>
                </c:pt>
                <c:pt idx="15">
                  <c:v>0.019975786924939468</c:v>
                </c:pt>
                <c:pt idx="16">
                  <c:v>0.02784503631961259</c:v>
                </c:pt>
                <c:pt idx="17">
                  <c:v>0.044794188861985475</c:v>
                </c:pt>
                <c:pt idx="18">
                  <c:v>0.028450363196125907</c:v>
                </c:pt>
                <c:pt idx="19">
                  <c:v>0</c:v>
                </c:pt>
                <c:pt idx="20">
                  <c:v>0.023002421307506054</c:v>
                </c:pt>
                <c:pt idx="21">
                  <c:v>0.010290556900726392</c:v>
                </c:pt>
                <c:pt idx="22">
                  <c:v>0</c:v>
                </c:pt>
                <c:pt idx="23">
                  <c:v>0.015738498789346248</c:v>
                </c:pt>
                <c:pt idx="24">
                  <c:v>0.04963680387409201</c:v>
                </c:pt>
                <c:pt idx="25">
                  <c:v>0.0006053268765133172</c:v>
                </c:pt>
                <c:pt idx="26">
                  <c:v>0</c:v>
                </c:pt>
                <c:pt idx="27">
                  <c:v>0.024818401937046004</c:v>
                </c:pt>
                <c:pt idx="28">
                  <c:v>0.009079903147699757</c:v>
                </c:pt>
                <c:pt idx="29">
                  <c:v>0.00847457627118644</c:v>
                </c:pt>
                <c:pt idx="30">
                  <c:v>0.01937046004842615</c:v>
                </c:pt>
                <c:pt idx="31">
                  <c:v>0.04782082324455206</c:v>
                </c:pt>
                <c:pt idx="32">
                  <c:v>0.05871670702179177</c:v>
                </c:pt>
                <c:pt idx="33">
                  <c:v>0.029055690072639227</c:v>
                </c:pt>
                <c:pt idx="34">
                  <c:v>0.02784503631961259</c:v>
                </c:pt>
                <c:pt idx="35">
                  <c:v>0.03934624697336562</c:v>
                </c:pt>
                <c:pt idx="36">
                  <c:v>0.0423728813559322</c:v>
                </c:pt>
              </c:numCache>
            </c:numRef>
          </c:val>
        </c:ser>
        <c:ser>
          <c:idx val="1"/>
          <c:order val="1"/>
          <c:tx>
            <c:v>Average of Reporting Zip Codes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Sheet3!$A$12:$AK$12</c:f>
              <c:numCache>
                <c:ptCount val="37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  <c:pt idx="8">
                  <c:v>0.02702702702702703</c:v>
                </c:pt>
                <c:pt idx="9">
                  <c:v>0.02702702702702703</c:v>
                </c:pt>
                <c:pt idx="10">
                  <c:v>0.02702702702702703</c:v>
                </c:pt>
                <c:pt idx="11">
                  <c:v>0.02702702702702703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0.02702702702702703</c:v>
                </c:pt>
                <c:pt idx="15">
                  <c:v>0.02702702702702703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0.02702702702702703</c:v>
                </c:pt>
                <c:pt idx="19">
                  <c:v>0.02702702702702703</c:v>
                </c:pt>
                <c:pt idx="20">
                  <c:v>0.02702702702702703</c:v>
                </c:pt>
                <c:pt idx="21">
                  <c:v>0.02702702702702703</c:v>
                </c:pt>
                <c:pt idx="22">
                  <c:v>0.02702702702702703</c:v>
                </c:pt>
                <c:pt idx="23">
                  <c:v>0.02702702702702703</c:v>
                </c:pt>
                <c:pt idx="24">
                  <c:v>0.02702702702702703</c:v>
                </c:pt>
                <c:pt idx="25">
                  <c:v>0.02702702702702703</c:v>
                </c:pt>
                <c:pt idx="26">
                  <c:v>0.02702702702702703</c:v>
                </c:pt>
                <c:pt idx="27">
                  <c:v>0.02702702702702703</c:v>
                </c:pt>
                <c:pt idx="28">
                  <c:v>0.02702702702702703</c:v>
                </c:pt>
                <c:pt idx="29">
                  <c:v>0.02702702702702703</c:v>
                </c:pt>
                <c:pt idx="30">
                  <c:v>0.02702702702702703</c:v>
                </c:pt>
                <c:pt idx="31">
                  <c:v>0.02702702702702703</c:v>
                </c:pt>
                <c:pt idx="32">
                  <c:v>0.02702702702702703</c:v>
                </c:pt>
                <c:pt idx="33">
                  <c:v>0.02702702702702703</c:v>
                </c:pt>
                <c:pt idx="34">
                  <c:v>0.02702702702702703</c:v>
                </c:pt>
                <c:pt idx="35">
                  <c:v>0.02702702702702703</c:v>
                </c:pt>
                <c:pt idx="36">
                  <c:v>0.02702702702702703</c:v>
                </c:pt>
              </c:numCache>
            </c:numRef>
          </c:val>
        </c:ser>
        <c:axId val="58014440"/>
        <c:axId val="24135273"/>
      </c:barChart>
      <c:catAx>
        <c:axId val="5801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35273"/>
        <c:crosses val="autoZero"/>
        <c:auto val="1"/>
        <c:lblOffset val="100"/>
        <c:tickLblSkip val="1"/>
        <c:noMultiLvlLbl val="0"/>
      </c:catAx>
      <c:valAx>
        <c:axId val="24135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4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4225"/>
          <c:w val="0.223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Variance by Zip Code - with and without TARC employees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5425"/>
          <c:h val="0.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Sheet3!$A$15:$AK$15</c:f>
              <c:numCache>
                <c:ptCount val="37"/>
                <c:pt idx="0">
                  <c:v>13.882882882882882</c:v>
                </c:pt>
                <c:pt idx="1">
                  <c:v>0.038340666247643006</c:v>
                </c:pt>
                <c:pt idx="2">
                  <c:v>0.5396085740913329</c:v>
                </c:pt>
                <c:pt idx="3">
                  <c:v>-0.5199070037779715</c:v>
                </c:pt>
                <c:pt idx="4">
                  <c:v>-0.33360225897539325</c:v>
                </c:pt>
                <c:pt idx="5">
                  <c:v>-0.33360225897539325</c:v>
                </c:pt>
                <c:pt idx="6">
                  <c:v>-0.17317317317317316</c:v>
                </c:pt>
                <c:pt idx="7">
                  <c:v>-0.6740974551193529</c:v>
                </c:pt>
                <c:pt idx="8">
                  <c:v>0.7172557172557172</c:v>
                </c:pt>
                <c:pt idx="9">
                  <c:v>0.31319554848966624</c:v>
                </c:pt>
                <c:pt idx="10">
                  <c:v>0.7172557172557172</c:v>
                </c:pt>
                <c:pt idx="11">
                  <c:v>0.31319554848966624</c:v>
                </c:pt>
                <c:pt idx="12">
                  <c:v>43.64864864864865</c:v>
                </c:pt>
                <c:pt idx="13">
                  <c:v>0.2756756756756758</c:v>
                </c:pt>
                <c:pt idx="14">
                  <c:v>-0.6617526617526618</c:v>
                </c:pt>
                <c:pt idx="15">
                  <c:v>0.352989352989353</c:v>
                </c:pt>
                <c:pt idx="16">
                  <c:v>-0.029377203290246685</c:v>
                </c:pt>
                <c:pt idx="17">
                  <c:v>-0.3966398831263696</c:v>
                </c:pt>
                <c:pt idx="18">
                  <c:v>-0.05002875215641163</c:v>
                </c:pt>
                <c:pt idx="19">
                  <c:v>0</c:v>
                </c:pt>
                <c:pt idx="20">
                  <c:v>0.1749644381223329</c:v>
                </c:pt>
                <c:pt idx="21">
                  <c:v>1.6263910969793325</c:v>
                </c:pt>
                <c:pt idx="22">
                  <c:v>0</c:v>
                </c:pt>
                <c:pt idx="23">
                  <c:v>0.7172557172557172</c:v>
                </c:pt>
                <c:pt idx="24">
                  <c:v>-0.4555042847725774</c:v>
                </c:pt>
                <c:pt idx="25">
                  <c:v>0</c:v>
                </c:pt>
                <c:pt idx="26">
                  <c:v>0</c:v>
                </c:pt>
                <c:pt idx="27">
                  <c:v>0.0889914304548452</c:v>
                </c:pt>
                <c:pt idx="28">
                  <c:v>1.976576576576577</c:v>
                </c:pt>
                <c:pt idx="29">
                  <c:v>2.1891891891891895</c:v>
                </c:pt>
                <c:pt idx="30">
                  <c:v>0.3952702702702703</c:v>
                </c:pt>
                <c:pt idx="31">
                  <c:v>-0.4348272322955867</c:v>
                </c:pt>
                <c:pt idx="32">
                  <c:v>-0.539704653106715</c:v>
                </c:pt>
                <c:pt idx="33">
                  <c:v>-0.06981981981981981</c:v>
                </c:pt>
                <c:pt idx="34">
                  <c:v>-0.029377203290246685</c:v>
                </c:pt>
                <c:pt idx="35">
                  <c:v>-0.31309771309771306</c:v>
                </c:pt>
                <c:pt idx="36">
                  <c:v>-0.36216216216216207</c:v>
                </c:pt>
              </c:numCache>
            </c:numRef>
          </c:val>
          <c:smooth val="0"/>
        </c:ser>
        <c:marker val="1"/>
        <c:axId val="41777690"/>
        <c:axId val="33840891"/>
      </c:lineChart>
      <c:catAx>
        <c:axId val="4177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0891"/>
        <c:crosses val="autoZero"/>
        <c:auto val="1"/>
        <c:lblOffset val="100"/>
        <c:tickLblSkip val="2"/>
        <c:noMultiLvlLbl val="0"/>
      </c:catAx>
      <c:valAx>
        <c:axId val="33840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times increase (decrease) over TARC 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8325"/>
          <c:w val="0.091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Employees - Distribution by reporting Kentuckiana Zip Codes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25"/>
          <c:w val="0.993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v>with TARC employees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Sheet3!$A$3:$AK$3</c:f>
              <c:numCache>
                <c:ptCount val="37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  <c:pt idx="8">
                  <c:v>0.018469656992084433</c:v>
                </c:pt>
                <c:pt idx="9">
                  <c:v>0.01759014951627089</c:v>
                </c:pt>
                <c:pt idx="10">
                  <c:v>0.016270888302550572</c:v>
                </c:pt>
                <c:pt idx="11">
                  <c:v>0.016710642040457344</c:v>
                </c:pt>
                <c:pt idx="12">
                  <c:v>0.00043975373790677223</c:v>
                </c:pt>
                <c:pt idx="13">
                  <c:v>0.01978891820580475</c:v>
                </c:pt>
                <c:pt idx="14">
                  <c:v>0.06992084432717678</c:v>
                </c:pt>
                <c:pt idx="15">
                  <c:v>0.01802990325417766</c:v>
                </c:pt>
                <c:pt idx="16">
                  <c:v>0.03342128408091469</c:v>
                </c:pt>
                <c:pt idx="17">
                  <c:v>0.04397537379067722</c:v>
                </c:pt>
                <c:pt idx="18">
                  <c:v>0.029463500439753737</c:v>
                </c:pt>
                <c:pt idx="19">
                  <c:v>0</c:v>
                </c:pt>
                <c:pt idx="20">
                  <c:v>0.019349164467897976</c:v>
                </c:pt>
                <c:pt idx="21">
                  <c:v>0.016710642040457344</c:v>
                </c:pt>
                <c:pt idx="22">
                  <c:v>0</c:v>
                </c:pt>
                <c:pt idx="23">
                  <c:v>0.014951627088830254</c:v>
                </c:pt>
                <c:pt idx="24">
                  <c:v>0.04177660510114336</c:v>
                </c:pt>
                <c:pt idx="25">
                  <c:v>0.00043975373790677223</c:v>
                </c:pt>
                <c:pt idx="26">
                  <c:v>0.00043975373790677223</c:v>
                </c:pt>
                <c:pt idx="27">
                  <c:v>0.021108179419525065</c:v>
                </c:pt>
                <c:pt idx="28">
                  <c:v>0.006596306068601583</c:v>
                </c:pt>
                <c:pt idx="29">
                  <c:v>0.007475813544415127</c:v>
                </c:pt>
                <c:pt idx="30">
                  <c:v>0.016710642040457344</c:v>
                </c:pt>
                <c:pt idx="31">
                  <c:v>0.04617414248021108</c:v>
                </c:pt>
                <c:pt idx="32">
                  <c:v>0.04969217238346526</c:v>
                </c:pt>
                <c:pt idx="33">
                  <c:v>0.025945470536499562</c:v>
                </c:pt>
                <c:pt idx="34">
                  <c:v>0.024186455584872472</c:v>
                </c:pt>
                <c:pt idx="35">
                  <c:v>0.036939313984168866</c:v>
                </c:pt>
                <c:pt idx="36">
                  <c:v>0.03518029903254178</c:v>
                </c:pt>
              </c:numCache>
            </c:numRef>
          </c:val>
        </c:ser>
        <c:ser>
          <c:idx val="1"/>
          <c:order val="1"/>
          <c:tx>
            <c:v>without TARC employees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Sheet3!$A$5:$AK$5</c:f>
              <c:numCache>
                <c:ptCount val="37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  <c:pt idx="8">
                  <c:v>0.02702702702702703</c:v>
                </c:pt>
                <c:pt idx="9">
                  <c:v>0.02702702702702703</c:v>
                </c:pt>
                <c:pt idx="10">
                  <c:v>0.02702702702702703</c:v>
                </c:pt>
                <c:pt idx="11">
                  <c:v>0.02702702702702703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0.02702702702702703</c:v>
                </c:pt>
                <c:pt idx="15">
                  <c:v>0.02702702702702703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0.02702702702702703</c:v>
                </c:pt>
                <c:pt idx="19">
                  <c:v>0.02702702702702703</c:v>
                </c:pt>
                <c:pt idx="20">
                  <c:v>0.02702702702702703</c:v>
                </c:pt>
                <c:pt idx="21">
                  <c:v>0.02702702702702703</c:v>
                </c:pt>
                <c:pt idx="22">
                  <c:v>0.02702702702702703</c:v>
                </c:pt>
                <c:pt idx="23">
                  <c:v>0.02702702702702703</c:v>
                </c:pt>
                <c:pt idx="24">
                  <c:v>0.02702702702702703</c:v>
                </c:pt>
                <c:pt idx="25">
                  <c:v>0.02702702702702703</c:v>
                </c:pt>
                <c:pt idx="26">
                  <c:v>0.02702702702702703</c:v>
                </c:pt>
                <c:pt idx="27">
                  <c:v>0.02702702702702703</c:v>
                </c:pt>
                <c:pt idx="28">
                  <c:v>0.02702702702702703</c:v>
                </c:pt>
                <c:pt idx="29">
                  <c:v>0.02702702702702703</c:v>
                </c:pt>
                <c:pt idx="30">
                  <c:v>0.02702702702702703</c:v>
                </c:pt>
                <c:pt idx="31">
                  <c:v>0.02702702702702703</c:v>
                </c:pt>
                <c:pt idx="32">
                  <c:v>0.02702702702702703</c:v>
                </c:pt>
                <c:pt idx="33">
                  <c:v>0.02702702702702703</c:v>
                </c:pt>
                <c:pt idx="34">
                  <c:v>0.02702702702702703</c:v>
                </c:pt>
                <c:pt idx="35">
                  <c:v>0.02702702702702703</c:v>
                </c:pt>
                <c:pt idx="36">
                  <c:v>0.02702702702702703</c:v>
                </c:pt>
              </c:numCache>
            </c:numRef>
          </c:val>
        </c:ser>
        <c:ser>
          <c:idx val="2"/>
          <c:order val="2"/>
          <c:tx>
            <c:v>average distribution of all employees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Sheet3!$A$11:$AK$11</c:f>
              <c:numCache>
                <c:ptCount val="37"/>
                <c:pt idx="0">
                  <c:v>0.0018159806295399517</c:v>
                </c:pt>
                <c:pt idx="1">
                  <c:v>0.02602905569007264</c:v>
                </c:pt>
                <c:pt idx="2">
                  <c:v>0.017554479418886198</c:v>
                </c:pt>
                <c:pt idx="3">
                  <c:v>0.056295399515738496</c:v>
                </c:pt>
                <c:pt idx="4">
                  <c:v>0.04055690072639225</c:v>
                </c:pt>
                <c:pt idx="5">
                  <c:v>0.04055690072639225</c:v>
                </c:pt>
                <c:pt idx="6">
                  <c:v>0.03268765133171913</c:v>
                </c:pt>
                <c:pt idx="7">
                  <c:v>0.08292978208232446</c:v>
                </c:pt>
                <c:pt idx="8">
                  <c:v>0.015738498789346248</c:v>
                </c:pt>
                <c:pt idx="9">
                  <c:v>0.020581113801452784</c:v>
                </c:pt>
                <c:pt idx="10">
                  <c:v>0.015738498789346248</c:v>
                </c:pt>
                <c:pt idx="11">
                  <c:v>0.020581113801452784</c:v>
                </c:pt>
                <c:pt idx="12">
                  <c:v>0.0006053268765133172</c:v>
                </c:pt>
                <c:pt idx="13">
                  <c:v>0.0211864406779661</c:v>
                </c:pt>
                <c:pt idx="14">
                  <c:v>0.07990314769975787</c:v>
                </c:pt>
                <c:pt idx="15">
                  <c:v>0.019975786924939468</c:v>
                </c:pt>
                <c:pt idx="16">
                  <c:v>0.02784503631961259</c:v>
                </c:pt>
                <c:pt idx="17">
                  <c:v>0.044794188861985475</c:v>
                </c:pt>
                <c:pt idx="18">
                  <c:v>0.028450363196125907</c:v>
                </c:pt>
                <c:pt idx="19">
                  <c:v>0</c:v>
                </c:pt>
                <c:pt idx="20">
                  <c:v>0.023002421307506054</c:v>
                </c:pt>
                <c:pt idx="21">
                  <c:v>0.010290556900726392</c:v>
                </c:pt>
                <c:pt idx="22">
                  <c:v>0</c:v>
                </c:pt>
                <c:pt idx="23">
                  <c:v>0.015738498789346248</c:v>
                </c:pt>
                <c:pt idx="24">
                  <c:v>0.04963680387409201</c:v>
                </c:pt>
                <c:pt idx="25">
                  <c:v>0.0006053268765133172</c:v>
                </c:pt>
                <c:pt idx="26">
                  <c:v>0</c:v>
                </c:pt>
                <c:pt idx="27">
                  <c:v>0.024818401937046004</c:v>
                </c:pt>
                <c:pt idx="28">
                  <c:v>0.009079903147699757</c:v>
                </c:pt>
                <c:pt idx="29">
                  <c:v>0.00847457627118644</c:v>
                </c:pt>
                <c:pt idx="30">
                  <c:v>0.01937046004842615</c:v>
                </c:pt>
                <c:pt idx="31">
                  <c:v>0.04782082324455206</c:v>
                </c:pt>
                <c:pt idx="32">
                  <c:v>0.05871670702179177</c:v>
                </c:pt>
                <c:pt idx="33">
                  <c:v>0.029055690072639227</c:v>
                </c:pt>
                <c:pt idx="34">
                  <c:v>0.02784503631961259</c:v>
                </c:pt>
                <c:pt idx="35">
                  <c:v>0.03934624697336562</c:v>
                </c:pt>
                <c:pt idx="36">
                  <c:v>0.0423728813559322</c:v>
                </c:pt>
              </c:numCache>
            </c:numRef>
          </c:val>
        </c:ser>
        <c:axId val="47590924"/>
        <c:axId val="50253901"/>
      </c:barChart>
      <c:catAx>
        <c:axId val="4759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3901"/>
        <c:crosses val="autoZero"/>
        <c:auto val="1"/>
        <c:lblOffset val="100"/>
        <c:tickLblSkip val="1"/>
        <c:noMultiLvlLbl val="0"/>
      </c:catAx>
      <c:valAx>
        <c:axId val="50253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90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281"/>
          <c:w val="0.254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Employee Distribution - with and without TARC employees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95"/>
          <c:w val="0.974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v>with TARC employees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Sheet3!$A$3:$AK$3</c:f>
              <c:numCache>
                <c:ptCount val="37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  <c:pt idx="8">
                  <c:v>0.018469656992084433</c:v>
                </c:pt>
                <c:pt idx="9">
                  <c:v>0.01759014951627089</c:v>
                </c:pt>
                <c:pt idx="10">
                  <c:v>0.016270888302550572</c:v>
                </c:pt>
                <c:pt idx="11">
                  <c:v>0.016710642040457344</c:v>
                </c:pt>
                <c:pt idx="12">
                  <c:v>0.00043975373790677223</c:v>
                </c:pt>
                <c:pt idx="13">
                  <c:v>0.01978891820580475</c:v>
                </c:pt>
                <c:pt idx="14">
                  <c:v>0.06992084432717678</c:v>
                </c:pt>
                <c:pt idx="15">
                  <c:v>0.01802990325417766</c:v>
                </c:pt>
                <c:pt idx="16">
                  <c:v>0.03342128408091469</c:v>
                </c:pt>
                <c:pt idx="17">
                  <c:v>0.04397537379067722</c:v>
                </c:pt>
                <c:pt idx="18">
                  <c:v>0.029463500439753737</c:v>
                </c:pt>
                <c:pt idx="19">
                  <c:v>0</c:v>
                </c:pt>
                <c:pt idx="20">
                  <c:v>0.019349164467897976</c:v>
                </c:pt>
                <c:pt idx="21">
                  <c:v>0.016710642040457344</c:v>
                </c:pt>
                <c:pt idx="22">
                  <c:v>0</c:v>
                </c:pt>
                <c:pt idx="23">
                  <c:v>0.014951627088830254</c:v>
                </c:pt>
                <c:pt idx="24">
                  <c:v>0.04177660510114336</c:v>
                </c:pt>
                <c:pt idx="25">
                  <c:v>0.00043975373790677223</c:v>
                </c:pt>
                <c:pt idx="26">
                  <c:v>0.00043975373790677223</c:v>
                </c:pt>
                <c:pt idx="27">
                  <c:v>0.021108179419525065</c:v>
                </c:pt>
                <c:pt idx="28">
                  <c:v>0.006596306068601583</c:v>
                </c:pt>
                <c:pt idx="29">
                  <c:v>0.007475813544415127</c:v>
                </c:pt>
                <c:pt idx="30">
                  <c:v>0.016710642040457344</c:v>
                </c:pt>
                <c:pt idx="31">
                  <c:v>0.04617414248021108</c:v>
                </c:pt>
                <c:pt idx="32">
                  <c:v>0.04969217238346526</c:v>
                </c:pt>
                <c:pt idx="33">
                  <c:v>0.025945470536499562</c:v>
                </c:pt>
                <c:pt idx="34">
                  <c:v>0.024186455584872472</c:v>
                </c:pt>
                <c:pt idx="35">
                  <c:v>0.036939313984168866</c:v>
                </c:pt>
                <c:pt idx="36">
                  <c:v>0.03518029903254178</c:v>
                </c:pt>
              </c:numCache>
            </c:numRef>
          </c:val>
        </c:ser>
        <c:ser>
          <c:idx val="1"/>
          <c:order val="1"/>
          <c:tx>
            <c:v>without TARC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Sheet3!$A$11:$AK$11</c:f>
              <c:numCache>
                <c:ptCount val="37"/>
                <c:pt idx="0">
                  <c:v>0.0018159806295399517</c:v>
                </c:pt>
                <c:pt idx="1">
                  <c:v>0.02602905569007264</c:v>
                </c:pt>
                <c:pt idx="2">
                  <c:v>0.017554479418886198</c:v>
                </c:pt>
                <c:pt idx="3">
                  <c:v>0.056295399515738496</c:v>
                </c:pt>
                <c:pt idx="4">
                  <c:v>0.04055690072639225</c:v>
                </c:pt>
                <c:pt idx="5">
                  <c:v>0.04055690072639225</c:v>
                </c:pt>
                <c:pt idx="6">
                  <c:v>0.03268765133171913</c:v>
                </c:pt>
                <c:pt idx="7">
                  <c:v>0.08292978208232446</c:v>
                </c:pt>
                <c:pt idx="8">
                  <c:v>0.015738498789346248</c:v>
                </c:pt>
                <c:pt idx="9">
                  <c:v>0.020581113801452784</c:v>
                </c:pt>
                <c:pt idx="10">
                  <c:v>0.015738498789346248</c:v>
                </c:pt>
                <c:pt idx="11">
                  <c:v>0.020581113801452784</c:v>
                </c:pt>
                <c:pt idx="12">
                  <c:v>0.0006053268765133172</c:v>
                </c:pt>
                <c:pt idx="13">
                  <c:v>0.0211864406779661</c:v>
                </c:pt>
                <c:pt idx="14">
                  <c:v>0.07990314769975787</c:v>
                </c:pt>
                <c:pt idx="15">
                  <c:v>0.019975786924939468</c:v>
                </c:pt>
                <c:pt idx="16">
                  <c:v>0.02784503631961259</c:v>
                </c:pt>
                <c:pt idx="17">
                  <c:v>0.044794188861985475</c:v>
                </c:pt>
                <c:pt idx="18">
                  <c:v>0.028450363196125907</c:v>
                </c:pt>
                <c:pt idx="19">
                  <c:v>0</c:v>
                </c:pt>
                <c:pt idx="20">
                  <c:v>0.023002421307506054</c:v>
                </c:pt>
                <c:pt idx="21">
                  <c:v>0.010290556900726392</c:v>
                </c:pt>
                <c:pt idx="22">
                  <c:v>0</c:v>
                </c:pt>
                <c:pt idx="23">
                  <c:v>0.015738498789346248</c:v>
                </c:pt>
                <c:pt idx="24">
                  <c:v>0.04963680387409201</c:v>
                </c:pt>
                <c:pt idx="25">
                  <c:v>0.0006053268765133172</c:v>
                </c:pt>
                <c:pt idx="26">
                  <c:v>0</c:v>
                </c:pt>
                <c:pt idx="27">
                  <c:v>0.024818401937046004</c:v>
                </c:pt>
                <c:pt idx="28">
                  <c:v>0.009079903147699757</c:v>
                </c:pt>
                <c:pt idx="29">
                  <c:v>0.00847457627118644</c:v>
                </c:pt>
                <c:pt idx="30">
                  <c:v>0.01937046004842615</c:v>
                </c:pt>
                <c:pt idx="31">
                  <c:v>0.04782082324455206</c:v>
                </c:pt>
                <c:pt idx="32">
                  <c:v>0.05871670702179177</c:v>
                </c:pt>
                <c:pt idx="33">
                  <c:v>0.029055690072639227</c:v>
                </c:pt>
                <c:pt idx="34">
                  <c:v>0.02784503631961259</c:v>
                </c:pt>
                <c:pt idx="35">
                  <c:v>0.03934624697336562</c:v>
                </c:pt>
                <c:pt idx="36">
                  <c:v>0.0423728813559322</c:v>
                </c:pt>
              </c:numCache>
            </c:numRef>
          </c:val>
        </c:ser>
        <c:ser>
          <c:idx val="2"/>
          <c:order val="2"/>
          <c:tx>
            <c:v>average of all employees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Sheet3!$A$12:$AK$12</c:f>
              <c:numCache>
                <c:ptCount val="37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  <c:pt idx="8">
                  <c:v>0.02702702702702703</c:v>
                </c:pt>
                <c:pt idx="9">
                  <c:v>0.02702702702702703</c:v>
                </c:pt>
                <c:pt idx="10">
                  <c:v>0.02702702702702703</c:v>
                </c:pt>
                <c:pt idx="11">
                  <c:v>0.02702702702702703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0.02702702702702703</c:v>
                </c:pt>
                <c:pt idx="15">
                  <c:v>0.02702702702702703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0.02702702702702703</c:v>
                </c:pt>
                <c:pt idx="19">
                  <c:v>0.02702702702702703</c:v>
                </c:pt>
                <c:pt idx="20">
                  <c:v>0.02702702702702703</c:v>
                </c:pt>
                <c:pt idx="21">
                  <c:v>0.02702702702702703</c:v>
                </c:pt>
                <c:pt idx="22">
                  <c:v>0.02702702702702703</c:v>
                </c:pt>
                <c:pt idx="23">
                  <c:v>0.02702702702702703</c:v>
                </c:pt>
                <c:pt idx="24">
                  <c:v>0.02702702702702703</c:v>
                </c:pt>
                <c:pt idx="25">
                  <c:v>0.02702702702702703</c:v>
                </c:pt>
                <c:pt idx="26">
                  <c:v>0.02702702702702703</c:v>
                </c:pt>
                <c:pt idx="27">
                  <c:v>0.02702702702702703</c:v>
                </c:pt>
                <c:pt idx="28">
                  <c:v>0.02702702702702703</c:v>
                </c:pt>
                <c:pt idx="29">
                  <c:v>0.02702702702702703</c:v>
                </c:pt>
                <c:pt idx="30">
                  <c:v>0.02702702702702703</c:v>
                </c:pt>
                <c:pt idx="31">
                  <c:v>0.02702702702702703</c:v>
                </c:pt>
                <c:pt idx="32">
                  <c:v>0.02702702702702703</c:v>
                </c:pt>
                <c:pt idx="33">
                  <c:v>0.02702702702702703</c:v>
                </c:pt>
                <c:pt idx="34">
                  <c:v>0.02702702702702703</c:v>
                </c:pt>
                <c:pt idx="35">
                  <c:v>0.02702702702702703</c:v>
                </c:pt>
                <c:pt idx="36">
                  <c:v>0.02702702702702703</c:v>
                </c:pt>
              </c:numCache>
            </c:numRef>
          </c:val>
        </c:ser>
        <c:axId val="46522046"/>
        <c:axId val="64987743"/>
      </c:barChart>
      <c:catAx>
        <c:axId val="46522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7743"/>
        <c:crosses val="autoZero"/>
        <c:auto val="1"/>
        <c:lblOffset val="100"/>
        <c:tickLblSkip val="1"/>
        <c:noMultiLvlLbl val="0"/>
      </c:catAx>
      <c:valAx>
        <c:axId val="64987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22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825"/>
          <c:w val="0.180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0.8615</cdr:y>
    </cdr:from>
    <cdr:to>
      <cdr:x>0.27125</cdr:x>
      <cdr:y>0.898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5105400"/>
          <a:ext cx="187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 Hill Study Area Zip Codes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0.67375</cdr:x>
      <cdr:y>0.20175</cdr:y>
    </cdr:from>
    <cdr:to>
      <cdr:x>0.6825</cdr:x>
      <cdr:y>0.236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838825" y="11906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0.3045</cdr:y>
    </cdr:from>
    <cdr:to>
      <cdr:x>0.7655</cdr:x>
      <cdr:y>0.339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553200" y="180022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0.3245</cdr:y>
    </cdr:from>
    <cdr:to>
      <cdr:x>0.67375</cdr:x>
      <cdr:y>0.35875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772150" y="1924050"/>
          <a:ext cx="66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0.3245</cdr:y>
    </cdr:from>
    <cdr:to>
      <cdr:x>0.7015</cdr:x>
      <cdr:y>0.35875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6010275" y="1924050"/>
          <a:ext cx="66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0.43175</cdr:x>
      <cdr:y>0.278</cdr:y>
    </cdr:from>
    <cdr:to>
      <cdr:x>0.48325</cdr:x>
      <cdr:y>0.31275</cdr:y>
    </cdr:to>
    <cdr:sp>
      <cdr:nvSpPr>
        <cdr:cNvPr id="5" name="Text Box 18"/>
        <cdr:cNvSpPr txBox="1">
          <a:spLocks noChangeArrowheads="1"/>
        </cdr:cNvSpPr>
      </cdr:nvSpPr>
      <cdr:spPr>
        <a:xfrm>
          <a:off x="3743325" y="16478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40202</a:t>
          </a:r>
        </a:p>
      </cdr:txBody>
    </cdr:sp>
  </cdr:relSizeAnchor>
  <cdr:relSizeAnchor xmlns:cdr="http://schemas.openxmlformats.org/drawingml/2006/chartDrawing">
    <cdr:from>
      <cdr:x>0.48875</cdr:x>
      <cdr:y>0.278</cdr:y>
    </cdr:from>
    <cdr:to>
      <cdr:x>0.54</cdr:x>
      <cdr:y>0.31275</cdr:y>
    </cdr:to>
    <cdr:sp>
      <cdr:nvSpPr>
        <cdr:cNvPr id="6" name="Text Box 19"/>
        <cdr:cNvSpPr txBox="1">
          <a:spLocks noChangeArrowheads="1"/>
        </cdr:cNvSpPr>
      </cdr:nvSpPr>
      <cdr:spPr>
        <a:xfrm>
          <a:off x="4238625" y="16478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40203</a:t>
          </a:r>
        </a:p>
      </cdr:txBody>
    </cdr:sp>
  </cdr:relSizeAnchor>
  <cdr:relSizeAnchor xmlns:cdr="http://schemas.openxmlformats.org/drawingml/2006/chartDrawing">
    <cdr:from>
      <cdr:x>0.53925</cdr:x>
      <cdr:y>0.2825</cdr:y>
    </cdr:from>
    <cdr:to>
      <cdr:x>0.59075</cdr:x>
      <cdr:y>0.31675</cdr:y>
    </cdr:to>
    <cdr:sp>
      <cdr:nvSpPr>
        <cdr:cNvPr id="7" name="Text Box 20"/>
        <cdr:cNvSpPr txBox="1">
          <a:spLocks noChangeArrowheads="1"/>
        </cdr:cNvSpPr>
      </cdr:nvSpPr>
      <cdr:spPr>
        <a:xfrm>
          <a:off x="4676775" y="16668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40208</a:t>
          </a:r>
        </a:p>
      </cdr:txBody>
    </cdr:sp>
  </cdr:relSizeAnchor>
  <cdr:relSizeAnchor xmlns:cdr="http://schemas.openxmlformats.org/drawingml/2006/chartDrawing">
    <cdr:from>
      <cdr:x>0.60725</cdr:x>
      <cdr:y>0.29025</cdr:y>
    </cdr:from>
    <cdr:to>
      <cdr:x>0.65875</cdr:x>
      <cdr:y>0.3245</cdr:y>
    </cdr:to>
    <cdr:sp>
      <cdr:nvSpPr>
        <cdr:cNvPr id="8" name="Text Box 21"/>
        <cdr:cNvSpPr txBox="1">
          <a:spLocks noChangeArrowheads="1"/>
        </cdr:cNvSpPr>
      </cdr:nvSpPr>
      <cdr:spPr>
        <a:xfrm>
          <a:off x="5267325" y="171450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40210</a:t>
          </a:r>
        </a:p>
      </cdr:txBody>
    </cdr:sp>
  </cdr:relSizeAnchor>
  <cdr:relSizeAnchor xmlns:cdr="http://schemas.openxmlformats.org/drawingml/2006/chartDrawing">
    <cdr:from>
      <cdr:x>0.6935</cdr:x>
      <cdr:y>0.312</cdr:y>
    </cdr:from>
    <cdr:to>
      <cdr:x>0.745</cdr:x>
      <cdr:y>0.34625</cdr:y>
    </cdr:to>
    <cdr:sp>
      <cdr:nvSpPr>
        <cdr:cNvPr id="9" name="Text Box 22"/>
        <cdr:cNvSpPr txBox="1">
          <a:spLocks noChangeArrowheads="1"/>
        </cdr:cNvSpPr>
      </cdr:nvSpPr>
      <cdr:spPr>
        <a:xfrm>
          <a:off x="6010275" y="18478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40211</a:t>
          </a:r>
        </a:p>
      </cdr:txBody>
    </cdr:sp>
  </cdr:relSizeAnchor>
  <cdr:relSizeAnchor xmlns:cdr="http://schemas.openxmlformats.org/drawingml/2006/chartDrawing">
    <cdr:from>
      <cdr:x>0.7695</cdr:x>
      <cdr:y>0.34625</cdr:y>
    </cdr:from>
    <cdr:to>
      <cdr:x>0.821</cdr:x>
      <cdr:y>0.38075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677025" y="20478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40212</a:t>
          </a:r>
        </a:p>
      </cdr:txBody>
    </cdr:sp>
  </cdr:relSizeAnchor>
  <cdr:relSizeAnchor xmlns:cdr="http://schemas.openxmlformats.org/drawingml/2006/chartDrawing">
    <cdr:from>
      <cdr:x>0.821</cdr:x>
      <cdr:y>0.385</cdr:y>
    </cdr:from>
    <cdr:to>
      <cdr:x>0.87175</cdr:x>
      <cdr:y>0.41925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7115175" y="227647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40215</a:t>
          </a:r>
        </a:p>
      </cdr:txBody>
    </cdr:sp>
  </cdr:relSizeAnchor>
  <cdr:relSizeAnchor xmlns:cdr="http://schemas.openxmlformats.org/drawingml/2006/chartDrawing">
    <cdr:from>
      <cdr:x>0.8525</cdr:x>
      <cdr:y>0.4275</cdr:y>
    </cdr:from>
    <cdr:to>
      <cdr:x>0.903</cdr:x>
      <cdr:y>0.462</cdr:y>
    </cdr:to>
    <cdr:sp>
      <cdr:nvSpPr>
        <cdr:cNvPr id="12" name="Text Box 25"/>
        <cdr:cNvSpPr txBox="1">
          <a:spLocks noChangeArrowheads="1"/>
        </cdr:cNvSpPr>
      </cdr:nvSpPr>
      <cdr:spPr>
        <a:xfrm>
          <a:off x="7391400" y="25336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40216</a:t>
          </a:r>
        </a:p>
      </cdr:txBody>
    </cdr:sp>
  </cdr:relSizeAnchor>
  <cdr:relSizeAnchor xmlns:cdr="http://schemas.openxmlformats.org/drawingml/2006/chartDrawing">
    <cdr:from>
      <cdr:x>0.65</cdr:x>
      <cdr:y>0.208</cdr:y>
    </cdr:from>
    <cdr:to>
      <cdr:x>0.65875</cdr:x>
      <cdr:y>0.24225</cdr:y>
    </cdr:to>
    <cdr:sp fLocksText="0">
      <cdr:nvSpPr>
        <cdr:cNvPr id="13" name="Text Box 26"/>
        <cdr:cNvSpPr txBox="1">
          <a:spLocks noChangeArrowheads="1"/>
        </cdr:cNvSpPr>
      </cdr:nvSpPr>
      <cdr:spPr>
        <a:xfrm>
          <a:off x="5638800" y="12287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0.21725</cdr:x>
      <cdr:y>0.39275</cdr:y>
    </cdr:from>
    <cdr:to>
      <cdr:x>0.27975</cdr:x>
      <cdr:y>0.4275</cdr:y>
    </cdr:to>
    <cdr:sp>
      <cdr:nvSpPr>
        <cdr:cNvPr id="14" name="Text Box 27"/>
        <cdr:cNvSpPr txBox="1">
          <a:spLocks noChangeArrowheads="1"/>
        </cdr:cNvSpPr>
      </cdr:nvSpPr>
      <cdr:spPr>
        <a:xfrm>
          <a:off x="1876425" y="23241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</a:t>
          </a:r>
        </a:p>
      </cdr:txBody>
    </cdr:sp>
  </cdr:relSizeAnchor>
  <cdr:relSizeAnchor xmlns:cdr="http://schemas.openxmlformats.org/drawingml/2006/chartDrawing">
    <cdr:from>
      <cdr:x>0.65</cdr:x>
      <cdr:y>0.20175</cdr:y>
    </cdr:from>
    <cdr:to>
      <cdr:x>0.79175</cdr:x>
      <cdr:y>0.26375</cdr:y>
    </cdr:to>
    <cdr:sp>
      <cdr:nvSpPr>
        <cdr:cNvPr id="15" name="Text Box 28"/>
        <cdr:cNvSpPr txBox="1">
          <a:spLocks noChangeArrowheads="1"/>
        </cdr:cNvSpPr>
      </cdr:nvSpPr>
      <cdr:spPr>
        <a:xfrm>
          <a:off x="5638800" y="1190625"/>
          <a:ext cx="1228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 Hill Study Area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Zip Codes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zoomScalePageLayoutView="0" workbookViewId="0" topLeftCell="A1">
      <selection activeCell="A1" sqref="A1:IV5"/>
    </sheetView>
  </sheetViews>
  <sheetFormatPr defaultColWidth="9.140625" defaultRowHeight="12.75"/>
  <sheetData>
    <row r="1" spans="1:38" ht="12.75">
      <c r="A1" s="1" t="s">
        <v>0</v>
      </c>
      <c r="B1" s="1" t="s">
        <v>1</v>
      </c>
      <c r="C1" s="1" t="s">
        <v>6</v>
      </c>
      <c r="D1" s="1" t="s">
        <v>8</v>
      </c>
      <c r="E1" s="1" t="s">
        <v>9</v>
      </c>
      <c r="F1" s="1" t="s">
        <v>10</v>
      </c>
      <c r="G1" s="1" t="s">
        <v>13</v>
      </c>
      <c r="H1" s="1" t="s">
        <v>14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7</v>
      </c>
      <c r="N1" s="1" t="s">
        <v>11</v>
      </c>
      <c r="O1" s="1" t="s">
        <v>12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9" ht="12.75">
      <c r="A2" s="2">
        <v>11</v>
      </c>
      <c r="B2" s="2">
        <v>60</v>
      </c>
      <c r="C2" s="2">
        <v>43</v>
      </c>
      <c r="D2" s="2">
        <v>133</v>
      </c>
      <c r="E2" s="2">
        <v>148</v>
      </c>
      <c r="F2" s="2">
        <v>115</v>
      </c>
      <c r="G2" s="2">
        <v>74</v>
      </c>
      <c r="H2" s="2">
        <v>217</v>
      </c>
      <c r="I2" s="2">
        <v>42</v>
      </c>
      <c r="J2" s="2">
        <v>40</v>
      </c>
      <c r="K2" s="2">
        <v>37</v>
      </c>
      <c r="L2" s="2">
        <v>38</v>
      </c>
      <c r="M2" s="2">
        <v>1</v>
      </c>
      <c r="N2" s="2">
        <v>45</v>
      </c>
      <c r="O2" s="2">
        <v>159</v>
      </c>
      <c r="P2" s="2">
        <v>41</v>
      </c>
      <c r="Q2" s="2">
        <v>76</v>
      </c>
      <c r="R2" s="2">
        <v>100</v>
      </c>
      <c r="S2" s="2">
        <v>67</v>
      </c>
      <c r="T2" s="2">
        <v>0</v>
      </c>
      <c r="U2" s="2">
        <v>44</v>
      </c>
      <c r="V2" s="2">
        <v>38</v>
      </c>
      <c r="W2" s="2">
        <v>0</v>
      </c>
      <c r="X2" s="2">
        <v>34</v>
      </c>
      <c r="Y2" s="2">
        <v>95</v>
      </c>
      <c r="Z2" s="2">
        <v>1</v>
      </c>
      <c r="AA2" s="2">
        <v>1</v>
      </c>
      <c r="AB2" s="2">
        <v>48</v>
      </c>
      <c r="AC2" s="2">
        <v>15</v>
      </c>
      <c r="AD2" s="2">
        <v>17</v>
      </c>
      <c r="AE2" s="2">
        <v>38</v>
      </c>
      <c r="AF2" s="2">
        <v>105</v>
      </c>
      <c r="AG2" s="2">
        <v>113</v>
      </c>
      <c r="AH2" s="2">
        <v>59</v>
      </c>
      <c r="AI2" s="2">
        <v>55</v>
      </c>
      <c r="AJ2" s="2">
        <v>84</v>
      </c>
      <c r="AK2" s="2">
        <v>80</v>
      </c>
      <c r="AL2" s="2">
        <v>841</v>
      </c>
      <c r="AM2">
        <f>SUM(A2:AK2)</f>
        <v>2274</v>
      </c>
    </row>
    <row r="3" spans="1:38" s="3" customFormat="1" ht="12.75">
      <c r="A3" s="3">
        <f>A2/A4</f>
        <v>0.004837291116974494</v>
      </c>
      <c r="B3" s="3">
        <f aca="true" t="shared" si="0" ref="B3:AL3">B2/B4</f>
        <v>0.026385224274406333</v>
      </c>
      <c r="C3" s="3">
        <f aca="true" t="shared" si="1" ref="C3:M3">C2/C4</f>
        <v>0.018909410729991204</v>
      </c>
      <c r="D3" s="3">
        <f t="shared" si="1"/>
        <v>0.0584872471416007</v>
      </c>
      <c r="E3" s="3">
        <f t="shared" si="1"/>
        <v>0.06508355321020229</v>
      </c>
      <c r="F3" s="3">
        <f t="shared" si="1"/>
        <v>0.0505716798592788</v>
      </c>
      <c r="G3" s="3">
        <f t="shared" si="1"/>
        <v>0.032541776605101144</v>
      </c>
      <c r="H3" s="3">
        <f t="shared" si="1"/>
        <v>0.09542656112576957</v>
      </c>
      <c r="I3" s="3">
        <f t="shared" si="1"/>
        <v>0.018469656992084433</v>
      </c>
      <c r="J3" s="3">
        <f t="shared" si="1"/>
        <v>0.01759014951627089</v>
      </c>
      <c r="K3" s="3">
        <f t="shared" si="1"/>
        <v>0.016270888302550572</v>
      </c>
      <c r="L3" s="3">
        <f t="shared" si="1"/>
        <v>0.016710642040457344</v>
      </c>
      <c r="M3" s="3">
        <f t="shared" si="1"/>
        <v>0.00043975373790677223</v>
      </c>
      <c r="N3" s="3">
        <f t="shared" si="0"/>
        <v>0.01978891820580475</v>
      </c>
      <c r="O3" s="3">
        <f t="shared" si="0"/>
        <v>0.06992084432717678</v>
      </c>
      <c r="P3" s="3">
        <f t="shared" si="0"/>
        <v>0.01802990325417766</v>
      </c>
      <c r="Q3" s="3">
        <f t="shared" si="0"/>
        <v>0.03342128408091469</v>
      </c>
      <c r="R3" s="3">
        <f t="shared" si="0"/>
        <v>0.04397537379067722</v>
      </c>
      <c r="S3" s="3">
        <f t="shared" si="0"/>
        <v>0.029463500439753737</v>
      </c>
      <c r="T3" s="3">
        <f t="shared" si="0"/>
        <v>0</v>
      </c>
      <c r="U3" s="3">
        <f t="shared" si="0"/>
        <v>0.019349164467897976</v>
      </c>
      <c r="V3" s="3">
        <f t="shared" si="0"/>
        <v>0.016710642040457344</v>
      </c>
      <c r="W3" s="3">
        <f t="shared" si="0"/>
        <v>0</v>
      </c>
      <c r="X3" s="3">
        <f t="shared" si="0"/>
        <v>0.014951627088830254</v>
      </c>
      <c r="Y3" s="3">
        <f t="shared" si="0"/>
        <v>0.04177660510114336</v>
      </c>
      <c r="Z3" s="3">
        <f t="shared" si="0"/>
        <v>0.00043975373790677223</v>
      </c>
      <c r="AA3" s="3">
        <f t="shared" si="0"/>
        <v>0.00043975373790677223</v>
      </c>
      <c r="AB3" s="3">
        <f t="shared" si="0"/>
        <v>0.021108179419525065</v>
      </c>
      <c r="AC3" s="3">
        <f t="shared" si="0"/>
        <v>0.006596306068601583</v>
      </c>
      <c r="AD3" s="3">
        <f t="shared" si="0"/>
        <v>0.007475813544415127</v>
      </c>
      <c r="AE3" s="3">
        <f t="shared" si="0"/>
        <v>0.016710642040457344</v>
      </c>
      <c r="AF3" s="3">
        <f t="shared" si="0"/>
        <v>0.04617414248021108</v>
      </c>
      <c r="AG3" s="3">
        <f t="shared" si="0"/>
        <v>0.04969217238346526</v>
      </c>
      <c r="AH3" s="3">
        <f t="shared" si="0"/>
        <v>0.025945470536499562</v>
      </c>
      <c r="AI3" s="3">
        <f t="shared" si="0"/>
        <v>0.024186455584872472</v>
      </c>
      <c r="AJ3" s="3">
        <f t="shared" si="0"/>
        <v>0.036939313984168866</v>
      </c>
      <c r="AK3" s="3">
        <f t="shared" si="0"/>
        <v>0.03518029903254178</v>
      </c>
      <c r="AL3" s="3">
        <f t="shared" si="0"/>
        <v>0.3698328935795954</v>
      </c>
    </row>
    <row r="4" spans="1:38" ht="12.75">
      <c r="A4">
        <f>AM2</f>
        <v>2274</v>
      </c>
      <c r="B4">
        <f>A4</f>
        <v>2274</v>
      </c>
      <c r="C4">
        <f>L4</f>
        <v>2274</v>
      </c>
      <c r="D4">
        <f>M4</f>
        <v>2274</v>
      </c>
      <c r="E4">
        <f>D4</f>
        <v>2274</v>
      </c>
      <c r="F4">
        <f>E4</f>
        <v>2274</v>
      </c>
      <c r="G4">
        <f>O4</f>
        <v>2274</v>
      </c>
      <c r="H4">
        <f>G4</f>
        <v>2274</v>
      </c>
      <c r="I4">
        <f>B4</f>
        <v>2274</v>
      </c>
      <c r="J4">
        <f>I4</f>
        <v>2274</v>
      </c>
      <c r="K4">
        <f>J4</f>
        <v>2274</v>
      </c>
      <c r="L4">
        <f>K4</f>
        <v>2274</v>
      </c>
      <c r="M4">
        <f>C4</f>
        <v>2274</v>
      </c>
      <c r="N4">
        <f>F4</f>
        <v>2274</v>
      </c>
      <c r="O4">
        <f aca="true" t="shared" si="2" ref="O4:AL4">N4</f>
        <v>2274</v>
      </c>
      <c r="P4">
        <f>H4</f>
        <v>2274</v>
      </c>
      <c r="Q4">
        <f t="shared" si="2"/>
        <v>2274</v>
      </c>
      <c r="R4">
        <f t="shared" si="2"/>
        <v>2274</v>
      </c>
      <c r="S4">
        <f t="shared" si="2"/>
        <v>2274</v>
      </c>
      <c r="T4">
        <f t="shared" si="2"/>
        <v>2274</v>
      </c>
      <c r="U4">
        <f t="shared" si="2"/>
        <v>2274</v>
      </c>
      <c r="V4">
        <f t="shared" si="2"/>
        <v>2274</v>
      </c>
      <c r="W4">
        <f t="shared" si="2"/>
        <v>2274</v>
      </c>
      <c r="X4">
        <f t="shared" si="2"/>
        <v>2274</v>
      </c>
      <c r="Y4">
        <f t="shared" si="2"/>
        <v>2274</v>
      </c>
      <c r="Z4">
        <f t="shared" si="2"/>
        <v>2274</v>
      </c>
      <c r="AA4">
        <f t="shared" si="2"/>
        <v>2274</v>
      </c>
      <c r="AB4">
        <f t="shared" si="2"/>
        <v>2274</v>
      </c>
      <c r="AC4">
        <f t="shared" si="2"/>
        <v>2274</v>
      </c>
      <c r="AD4">
        <f t="shared" si="2"/>
        <v>2274</v>
      </c>
      <c r="AE4">
        <f t="shared" si="2"/>
        <v>2274</v>
      </c>
      <c r="AF4">
        <f t="shared" si="2"/>
        <v>2274</v>
      </c>
      <c r="AG4">
        <f t="shared" si="2"/>
        <v>2274</v>
      </c>
      <c r="AH4">
        <f t="shared" si="2"/>
        <v>2274</v>
      </c>
      <c r="AI4">
        <f t="shared" si="2"/>
        <v>2274</v>
      </c>
      <c r="AJ4">
        <f t="shared" si="2"/>
        <v>2274</v>
      </c>
      <c r="AK4">
        <f t="shared" si="2"/>
        <v>2274</v>
      </c>
      <c r="AL4">
        <f t="shared" si="2"/>
        <v>2274</v>
      </c>
    </row>
    <row r="5" spans="1:37" ht="12.75">
      <c r="A5" s="3">
        <f>AVERAGE(A3:AK3)</f>
        <v>0.02702702702702703</v>
      </c>
      <c r="B5" s="4">
        <f>A5</f>
        <v>0.02702702702702703</v>
      </c>
      <c r="C5" s="4">
        <f aca="true" t="shared" si="3" ref="C5:AK5">B5</f>
        <v>0.02702702702702703</v>
      </c>
      <c r="D5" s="4">
        <f t="shared" si="3"/>
        <v>0.02702702702702703</v>
      </c>
      <c r="E5" s="4">
        <f>M5</f>
        <v>0.02702702702702703</v>
      </c>
      <c r="F5" s="4">
        <f>D5</f>
        <v>0.02702702702702703</v>
      </c>
      <c r="G5" s="4">
        <f t="shared" si="3"/>
        <v>0.02702702702702703</v>
      </c>
      <c r="H5" s="4">
        <f t="shared" si="3"/>
        <v>0.02702702702702703</v>
      </c>
      <c r="I5" s="4">
        <f t="shared" si="3"/>
        <v>0.02702702702702703</v>
      </c>
      <c r="J5" s="4">
        <f t="shared" si="3"/>
        <v>0.02702702702702703</v>
      </c>
      <c r="K5" s="4">
        <f t="shared" si="3"/>
        <v>0.02702702702702703</v>
      </c>
      <c r="L5" s="4">
        <f t="shared" si="3"/>
        <v>0.02702702702702703</v>
      </c>
      <c r="M5" s="4">
        <f t="shared" si="3"/>
        <v>0.02702702702702703</v>
      </c>
      <c r="N5" s="4">
        <f>E5</f>
        <v>0.02702702702702703</v>
      </c>
      <c r="O5" s="4">
        <f t="shared" si="3"/>
        <v>0.02702702702702703</v>
      </c>
      <c r="P5" s="4">
        <f t="shared" si="3"/>
        <v>0.02702702702702703</v>
      </c>
      <c r="Q5" s="4">
        <f t="shared" si="3"/>
        <v>0.02702702702702703</v>
      </c>
      <c r="R5" s="4">
        <f t="shared" si="3"/>
        <v>0.02702702702702703</v>
      </c>
      <c r="S5" s="4">
        <f t="shared" si="3"/>
        <v>0.02702702702702703</v>
      </c>
      <c r="T5" s="4">
        <f t="shared" si="3"/>
        <v>0.02702702702702703</v>
      </c>
      <c r="U5" s="4">
        <f t="shared" si="3"/>
        <v>0.02702702702702703</v>
      </c>
      <c r="V5" s="4">
        <f t="shared" si="3"/>
        <v>0.02702702702702703</v>
      </c>
      <c r="W5" s="4">
        <f t="shared" si="3"/>
        <v>0.02702702702702703</v>
      </c>
      <c r="X5" s="4">
        <f t="shared" si="3"/>
        <v>0.02702702702702703</v>
      </c>
      <c r="Y5" s="4">
        <f t="shared" si="3"/>
        <v>0.02702702702702703</v>
      </c>
      <c r="Z5" s="4">
        <f t="shared" si="3"/>
        <v>0.02702702702702703</v>
      </c>
      <c r="AA5" s="4">
        <f t="shared" si="3"/>
        <v>0.02702702702702703</v>
      </c>
      <c r="AB5" s="4">
        <f t="shared" si="3"/>
        <v>0.02702702702702703</v>
      </c>
      <c r="AC5" s="4">
        <f t="shared" si="3"/>
        <v>0.02702702702702703</v>
      </c>
      <c r="AD5" s="4">
        <f t="shared" si="3"/>
        <v>0.02702702702702703</v>
      </c>
      <c r="AE5" s="4">
        <f t="shared" si="3"/>
        <v>0.02702702702702703</v>
      </c>
      <c r="AF5" s="4">
        <f t="shared" si="3"/>
        <v>0.02702702702702703</v>
      </c>
      <c r="AG5" s="4">
        <f t="shared" si="3"/>
        <v>0.02702702702702703</v>
      </c>
      <c r="AH5" s="4">
        <f t="shared" si="3"/>
        <v>0.02702702702702703</v>
      </c>
      <c r="AI5" s="4">
        <f t="shared" si="3"/>
        <v>0.02702702702702703</v>
      </c>
      <c r="AJ5" s="4">
        <f t="shared" si="3"/>
        <v>0.02702702702702703</v>
      </c>
      <c r="AK5" s="4">
        <f t="shared" si="3"/>
        <v>0.02702702702702703</v>
      </c>
    </row>
    <row r="6" spans="1:37" ht="12.75">
      <c r="A6" s="5">
        <f>(A3-A5)/A5</f>
        <v>-0.8210202286719438</v>
      </c>
      <c r="B6" s="5">
        <f aca="true" t="shared" si="4" ref="B6:H6">(B3-B5)/B5</f>
        <v>-0.023746701846965725</v>
      </c>
      <c r="C6" s="5">
        <f t="shared" si="4"/>
        <v>-0.3003518029903255</v>
      </c>
      <c r="D6" s="5">
        <f t="shared" si="4"/>
        <v>1.164028144239226</v>
      </c>
      <c r="E6" s="5">
        <f t="shared" si="4"/>
        <v>1.4080914687774846</v>
      </c>
      <c r="F6" s="5">
        <f t="shared" si="4"/>
        <v>0.8711521547933155</v>
      </c>
      <c r="G6" s="5">
        <f t="shared" si="4"/>
        <v>0.20404573438874227</v>
      </c>
      <c r="H6" s="5">
        <f t="shared" si="4"/>
        <v>2.530782761653474</v>
      </c>
      <c r="AK6">
        <f>AK4</f>
        <v>2274</v>
      </c>
    </row>
    <row r="7" ht="12.75">
      <c r="AK7">
        <f>AL2</f>
        <v>841</v>
      </c>
    </row>
    <row r="8" spans="1:37" ht="12.75">
      <c r="A8">
        <f>37/2274</f>
        <v>0.016270888302550572</v>
      </c>
      <c r="AK8">
        <f>AK6-AK7</f>
        <v>1433</v>
      </c>
    </row>
    <row r="9" spans="1:37" ht="12.75">
      <c r="A9">
        <f>100/37</f>
        <v>2.7027027027027026</v>
      </c>
      <c r="AK9">
        <v>37</v>
      </c>
    </row>
    <row r="10" spans="1:37" ht="12.75">
      <c r="A10">
        <f>1/A9</f>
        <v>0.37</v>
      </c>
      <c r="AK10">
        <f>AK8/AK9</f>
        <v>38.729729729729726</v>
      </c>
    </row>
    <row r="11" ht="12.75">
      <c r="AK11" s="3">
        <f>AK10/AK8</f>
        <v>0.027027027027027025</v>
      </c>
    </row>
    <row r="12" spans="1:37" ht="12.75">
      <c r="A12">
        <f>2274/37</f>
        <v>61.45945945945946</v>
      </c>
      <c r="AK12" s="4">
        <f>X5</f>
        <v>0.02702702702702703</v>
      </c>
    </row>
    <row r="13" ht="12.75">
      <c r="A13">
        <f>A12/2274</f>
        <v>0.02702702702702703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"/>
  <sheetViews>
    <sheetView zoomScalePageLayoutView="0" workbookViewId="0" topLeftCell="A1">
      <selection activeCell="D32" sqref="D32"/>
    </sheetView>
  </sheetViews>
  <sheetFormatPr defaultColWidth="9.140625" defaultRowHeight="12.75"/>
  <sheetData>
    <row r="1" spans="1:38" ht="12.75">
      <c r="A1" s="1" t="s">
        <v>0</v>
      </c>
      <c r="B1" s="1" t="s">
        <v>1</v>
      </c>
      <c r="C1" s="1" t="s">
        <v>6</v>
      </c>
      <c r="D1" s="1" t="s">
        <v>8</v>
      </c>
      <c r="E1" s="1" t="s">
        <v>9</v>
      </c>
      <c r="F1" s="1" t="s">
        <v>10</v>
      </c>
      <c r="G1" s="1" t="s">
        <v>13</v>
      </c>
      <c r="H1" s="1" t="s">
        <v>14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7</v>
      </c>
      <c r="N1" s="1" t="s">
        <v>11</v>
      </c>
      <c r="O1" s="1" t="s">
        <v>12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9" ht="12.75">
      <c r="A2" s="2">
        <v>11</v>
      </c>
      <c r="B2" s="2">
        <v>60</v>
      </c>
      <c r="C2" s="2">
        <v>43</v>
      </c>
      <c r="D2" s="2">
        <v>133</v>
      </c>
      <c r="E2" s="2">
        <v>148</v>
      </c>
      <c r="F2" s="2">
        <v>115</v>
      </c>
      <c r="G2" s="2">
        <v>74</v>
      </c>
      <c r="H2" s="2">
        <v>217</v>
      </c>
      <c r="I2" s="2">
        <v>42</v>
      </c>
      <c r="J2" s="2">
        <v>40</v>
      </c>
      <c r="K2" s="2">
        <v>37</v>
      </c>
      <c r="L2" s="2">
        <v>38</v>
      </c>
      <c r="M2" s="2">
        <v>1</v>
      </c>
      <c r="N2" s="2">
        <v>45</v>
      </c>
      <c r="O2" s="2">
        <v>159</v>
      </c>
      <c r="P2" s="2">
        <v>41</v>
      </c>
      <c r="Q2" s="2">
        <v>76</v>
      </c>
      <c r="R2" s="2">
        <v>100</v>
      </c>
      <c r="S2" s="2">
        <v>67</v>
      </c>
      <c r="T2" s="2">
        <v>0</v>
      </c>
      <c r="U2" s="2">
        <v>44</v>
      </c>
      <c r="V2" s="2">
        <v>38</v>
      </c>
      <c r="W2" s="2">
        <v>0</v>
      </c>
      <c r="X2" s="2">
        <v>34</v>
      </c>
      <c r="Y2" s="2">
        <v>95</v>
      </c>
      <c r="Z2" s="2">
        <v>1</v>
      </c>
      <c r="AA2" s="2">
        <v>1</v>
      </c>
      <c r="AB2" s="2">
        <v>48</v>
      </c>
      <c r="AC2" s="2">
        <v>15</v>
      </c>
      <c r="AD2" s="2">
        <v>17</v>
      </c>
      <c r="AE2" s="2">
        <v>38</v>
      </c>
      <c r="AF2" s="2">
        <v>105</v>
      </c>
      <c r="AG2" s="2">
        <v>113</v>
      </c>
      <c r="AH2" s="2">
        <v>59</v>
      </c>
      <c r="AI2" s="2">
        <v>55</v>
      </c>
      <c r="AJ2" s="2">
        <v>84</v>
      </c>
      <c r="AK2" s="2">
        <v>80</v>
      </c>
      <c r="AL2" s="2">
        <v>841</v>
      </c>
      <c r="AM2">
        <f>SUM(A2:AL2)</f>
        <v>3115</v>
      </c>
    </row>
    <row r="3" spans="1:38" s="3" customFormat="1" ht="12.75">
      <c r="A3" s="3">
        <f>A2/A4</f>
        <v>0.003531300160513644</v>
      </c>
      <c r="B3" s="3">
        <f aca="true" t="shared" si="0" ref="B3:AL3">B2/B4</f>
        <v>0.019261637239165328</v>
      </c>
      <c r="C3" s="3">
        <f t="shared" si="0"/>
        <v>0.013804173354735152</v>
      </c>
      <c r="D3" s="3">
        <f t="shared" si="0"/>
        <v>0.04269662921348315</v>
      </c>
      <c r="E3" s="3">
        <f t="shared" si="0"/>
        <v>0.04751203852327448</v>
      </c>
      <c r="F3" s="3">
        <f t="shared" si="0"/>
        <v>0.03691813804173355</v>
      </c>
      <c r="G3" s="3">
        <f t="shared" si="0"/>
        <v>0.02375601926163724</v>
      </c>
      <c r="H3" s="3">
        <f t="shared" si="0"/>
        <v>0.0696629213483146</v>
      </c>
      <c r="I3" s="3">
        <f t="shared" si="0"/>
        <v>0.01348314606741573</v>
      </c>
      <c r="J3" s="3">
        <f t="shared" si="0"/>
        <v>0.012841091492776886</v>
      </c>
      <c r="K3" s="3">
        <f t="shared" si="0"/>
        <v>0.01187800963081862</v>
      </c>
      <c r="L3" s="3">
        <f t="shared" si="0"/>
        <v>0.012199036918138041</v>
      </c>
      <c r="M3" s="3">
        <f t="shared" si="0"/>
        <v>0.00032102728731942215</v>
      </c>
      <c r="N3" s="3">
        <f t="shared" si="0"/>
        <v>0.014446227929373997</v>
      </c>
      <c r="O3" s="3">
        <f t="shared" si="0"/>
        <v>0.051043338683788124</v>
      </c>
      <c r="P3" s="3">
        <f t="shared" si="0"/>
        <v>0.013162118780096307</v>
      </c>
      <c r="Q3" s="3">
        <f t="shared" si="0"/>
        <v>0.024398073836276082</v>
      </c>
      <c r="R3" s="3">
        <f t="shared" si="0"/>
        <v>0.03210272873194221</v>
      </c>
      <c r="S3" s="3">
        <f t="shared" si="0"/>
        <v>0.021508828250401284</v>
      </c>
      <c r="T3" s="3">
        <f t="shared" si="0"/>
        <v>0</v>
      </c>
      <c r="U3" s="3">
        <f t="shared" si="0"/>
        <v>0.014125200642054575</v>
      </c>
      <c r="V3" s="3">
        <f t="shared" si="0"/>
        <v>0.012199036918138041</v>
      </c>
      <c r="W3" s="3">
        <f t="shared" si="0"/>
        <v>0</v>
      </c>
      <c r="X3" s="3">
        <f t="shared" si="0"/>
        <v>0.010914927768860353</v>
      </c>
      <c r="Y3" s="3">
        <f t="shared" si="0"/>
        <v>0.030497592295345103</v>
      </c>
      <c r="Z3" s="3">
        <f t="shared" si="0"/>
        <v>0.00032102728731942215</v>
      </c>
      <c r="AA3" s="3">
        <f t="shared" si="0"/>
        <v>0.00032102728731942215</v>
      </c>
      <c r="AB3" s="3">
        <f t="shared" si="0"/>
        <v>0.015409309791332263</v>
      </c>
      <c r="AC3" s="3">
        <f t="shared" si="0"/>
        <v>0.004815409309791332</v>
      </c>
      <c r="AD3" s="3">
        <f t="shared" si="0"/>
        <v>0.005457463884430177</v>
      </c>
      <c r="AE3" s="3">
        <f t="shared" si="0"/>
        <v>0.012199036918138041</v>
      </c>
      <c r="AF3" s="3">
        <f t="shared" si="0"/>
        <v>0.033707865168539325</v>
      </c>
      <c r="AG3" s="3">
        <f t="shared" si="0"/>
        <v>0.036276083467094704</v>
      </c>
      <c r="AH3" s="3">
        <f t="shared" si="0"/>
        <v>0.018940609951845908</v>
      </c>
      <c r="AI3" s="3">
        <f t="shared" si="0"/>
        <v>0.01765650080256822</v>
      </c>
      <c r="AJ3" s="3">
        <f t="shared" si="0"/>
        <v>0.02696629213483146</v>
      </c>
      <c r="AK3" s="3">
        <f t="shared" si="0"/>
        <v>0.025682182985553772</v>
      </c>
      <c r="AL3" s="3">
        <f t="shared" si="0"/>
        <v>0.269983948635634</v>
      </c>
    </row>
    <row r="4" spans="1:38" ht="12.75">
      <c r="A4">
        <f>AM2</f>
        <v>3115</v>
      </c>
      <c r="B4">
        <f>A4</f>
        <v>3115</v>
      </c>
      <c r="C4">
        <f>L4</f>
        <v>3115</v>
      </c>
      <c r="D4">
        <f>M4</f>
        <v>3115</v>
      </c>
      <c r="E4">
        <f>D4</f>
        <v>3115</v>
      </c>
      <c r="F4">
        <f>E4</f>
        <v>3115</v>
      </c>
      <c r="G4">
        <f>O4</f>
        <v>3115</v>
      </c>
      <c r="H4">
        <f>G4</f>
        <v>3115</v>
      </c>
      <c r="I4">
        <f>B4</f>
        <v>3115</v>
      </c>
      <c r="J4">
        <f>I4</f>
        <v>3115</v>
      </c>
      <c r="K4">
        <f>J4</f>
        <v>3115</v>
      </c>
      <c r="L4">
        <f>K4</f>
        <v>3115</v>
      </c>
      <c r="M4">
        <f>C4</f>
        <v>3115</v>
      </c>
      <c r="N4">
        <f>F4</f>
        <v>3115</v>
      </c>
      <c r="O4">
        <f aca="true" t="shared" si="1" ref="O4:AL4">N4</f>
        <v>3115</v>
      </c>
      <c r="P4">
        <f>H4</f>
        <v>3115</v>
      </c>
      <c r="Q4">
        <f t="shared" si="1"/>
        <v>3115</v>
      </c>
      <c r="R4">
        <f t="shared" si="1"/>
        <v>3115</v>
      </c>
      <c r="S4">
        <f t="shared" si="1"/>
        <v>3115</v>
      </c>
      <c r="T4">
        <f t="shared" si="1"/>
        <v>3115</v>
      </c>
      <c r="U4">
        <f t="shared" si="1"/>
        <v>3115</v>
      </c>
      <c r="V4">
        <f t="shared" si="1"/>
        <v>3115</v>
      </c>
      <c r="W4">
        <f t="shared" si="1"/>
        <v>3115</v>
      </c>
      <c r="X4">
        <f t="shared" si="1"/>
        <v>3115</v>
      </c>
      <c r="Y4">
        <f t="shared" si="1"/>
        <v>3115</v>
      </c>
      <c r="Z4">
        <f t="shared" si="1"/>
        <v>3115</v>
      </c>
      <c r="AA4">
        <f t="shared" si="1"/>
        <v>3115</v>
      </c>
      <c r="AB4">
        <f t="shared" si="1"/>
        <v>3115</v>
      </c>
      <c r="AC4">
        <f t="shared" si="1"/>
        <v>3115</v>
      </c>
      <c r="AD4">
        <f t="shared" si="1"/>
        <v>3115</v>
      </c>
      <c r="AE4">
        <f t="shared" si="1"/>
        <v>3115</v>
      </c>
      <c r="AF4">
        <f t="shared" si="1"/>
        <v>3115</v>
      </c>
      <c r="AG4">
        <f t="shared" si="1"/>
        <v>3115</v>
      </c>
      <c r="AH4">
        <f t="shared" si="1"/>
        <v>3115</v>
      </c>
      <c r="AI4">
        <f t="shared" si="1"/>
        <v>3115</v>
      </c>
      <c r="AJ4">
        <f t="shared" si="1"/>
        <v>3115</v>
      </c>
      <c r="AK4">
        <f t="shared" si="1"/>
        <v>3115</v>
      </c>
      <c r="AL4">
        <f t="shared" si="1"/>
        <v>3115</v>
      </c>
    </row>
    <row r="5" spans="1:37" ht="12.75">
      <c r="A5" s="3">
        <f>AVERAGE(A3:AK3)</f>
        <v>0.019730163550388268</v>
      </c>
      <c r="B5" s="4">
        <f>A5</f>
        <v>0.019730163550388268</v>
      </c>
      <c r="C5" s="4">
        <f aca="true" t="shared" si="2" ref="C5:AK5">B5</f>
        <v>0.019730163550388268</v>
      </c>
      <c r="D5" s="4">
        <f t="shared" si="2"/>
        <v>0.019730163550388268</v>
      </c>
      <c r="E5" s="4">
        <f>M5</f>
        <v>0.019730163550388268</v>
      </c>
      <c r="F5" s="4">
        <f>D5</f>
        <v>0.019730163550388268</v>
      </c>
      <c r="G5" s="4">
        <f t="shared" si="2"/>
        <v>0.019730163550388268</v>
      </c>
      <c r="H5" s="4">
        <f t="shared" si="2"/>
        <v>0.019730163550388268</v>
      </c>
      <c r="I5" s="4">
        <f t="shared" si="2"/>
        <v>0.019730163550388268</v>
      </c>
      <c r="J5" s="4">
        <f t="shared" si="2"/>
        <v>0.019730163550388268</v>
      </c>
      <c r="K5" s="4">
        <f t="shared" si="2"/>
        <v>0.019730163550388268</v>
      </c>
      <c r="L5" s="4">
        <f t="shared" si="2"/>
        <v>0.019730163550388268</v>
      </c>
      <c r="M5" s="4">
        <f t="shared" si="2"/>
        <v>0.019730163550388268</v>
      </c>
      <c r="N5" s="4">
        <f>E5</f>
        <v>0.019730163550388268</v>
      </c>
      <c r="O5" s="4">
        <f t="shared" si="2"/>
        <v>0.019730163550388268</v>
      </c>
      <c r="P5" s="4">
        <f t="shared" si="2"/>
        <v>0.019730163550388268</v>
      </c>
      <c r="Q5" s="4">
        <f t="shared" si="2"/>
        <v>0.019730163550388268</v>
      </c>
      <c r="R5" s="4">
        <f t="shared" si="2"/>
        <v>0.019730163550388268</v>
      </c>
      <c r="S5" s="4">
        <f t="shared" si="2"/>
        <v>0.019730163550388268</v>
      </c>
      <c r="T5" s="4">
        <f t="shared" si="2"/>
        <v>0.019730163550388268</v>
      </c>
      <c r="U5" s="4">
        <f t="shared" si="2"/>
        <v>0.019730163550388268</v>
      </c>
      <c r="V5" s="4">
        <f t="shared" si="2"/>
        <v>0.019730163550388268</v>
      </c>
      <c r="W5" s="4">
        <f t="shared" si="2"/>
        <v>0.019730163550388268</v>
      </c>
      <c r="X5" s="4">
        <f t="shared" si="2"/>
        <v>0.019730163550388268</v>
      </c>
      <c r="Y5" s="4">
        <f t="shared" si="2"/>
        <v>0.019730163550388268</v>
      </c>
      <c r="Z5" s="4">
        <f t="shared" si="2"/>
        <v>0.019730163550388268</v>
      </c>
      <c r="AA5" s="4">
        <f t="shared" si="2"/>
        <v>0.019730163550388268</v>
      </c>
      <c r="AB5" s="4">
        <f t="shared" si="2"/>
        <v>0.019730163550388268</v>
      </c>
      <c r="AC5" s="4">
        <f t="shared" si="2"/>
        <v>0.019730163550388268</v>
      </c>
      <c r="AD5" s="4">
        <f t="shared" si="2"/>
        <v>0.019730163550388268</v>
      </c>
      <c r="AE5" s="4">
        <f t="shared" si="2"/>
        <v>0.019730163550388268</v>
      </c>
      <c r="AF5" s="4">
        <f t="shared" si="2"/>
        <v>0.019730163550388268</v>
      </c>
      <c r="AG5" s="4">
        <f t="shared" si="2"/>
        <v>0.019730163550388268</v>
      </c>
      <c r="AH5" s="4">
        <f t="shared" si="2"/>
        <v>0.019730163550388268</v>
      </c>
      <c r="AI5" s="4">
        <f t="shared" si="2"/>
        <v>0.019730163550388268</v>
      </c>
      <c r="AJ5" s="4">
        <f t="shared" si="2"/>
        <v>0.019730163550388268</v>
      </c>
      <c r="AK5" s="4">
        <f t="shared" si="2"/>
        <v>0.019730163550388268</v>
      </c>
    </row>
    <row r="8" spans="1:38" ht="12.75">
      <c r="A8" s="1">
        <v>8</v>
      </c>
      <c r="B8" s="1">
        <v>17</v>
      </c>
      <c r="C8" s="1">
        <v>16</v>
      </c>
      <c r="D8" s="1">
        <v>6</v>
      </c>
      <c r="E8" s="1">
        <v>11</v>
      </c>
      <c r="F8" s="1">
        <v>4</v>
      </c>
      <c r="G8" s="1">
        <v>14</v>
      </c>
      <c r="H8" s="1">
        <v>0</v>
      </c>
      <c r="I8" s="1">
        <v>40</v>
      </c>
      <c r="J8" s="1">
        <v>81</v>
      </c>
      <c r="K8" s="1">
        <v>48</v>
      </c>
      <c r="L8" s="1">
        <v>10</v>
      </c>
      <c r="M8" s="1">
        <v>27</v>
      </c>
      <c r="N8" s="1">
        <v>20</v>
      </c>
      <c r="O8" s="1">
        <v>80</v>
      </c>
      <c r="P8" s="1">
        <v>8</v>
      </c>
      <c r="Q8" s="1">
        <v>30</v>
      </c>
      <c r="R8" s="1">
        <v>26</v>
      </c>
      <c r="S8" s="1">
        <v>20</v>
      </c>
      <c r="T8" s="1">
        <v>0</v>
      </c>
      <c r="U8" s="1">
        <v>6</v>
      </c>
      <c r="V8" s="1">
        <v>21</v>
      </c>
      <c r="W8" s="1">
        <v>0</v>
      </c>
      <c r="X8" s="1">
        <v>8</v>
      </c>
      <c r="Y8" s="1">
        <v>13</v>
      </c>
      <c r="Z8" s="1">
        <v>0</v>
      </c>
      <c r="AA8" s="1">
        <v>1</v>
      </c>
      <c r="AB8" s="1">
        <v>7</v>
      </c>
      <c r="AC8" s="1">
        <v>0</v>
      </c>
      <c r="AD8" s="1">
        <v>3</v>
      </c>
      <c r="AE8" s="1">
        <v>6</v>
      </c>
      <c r="AF8" s="1">
        <v>26</v>
      </c>
      <c r="AG8" s="1">
        <v>16</v>
      </c>
      <c r="AH8" s="1">
        <v>11</v>
      </c>
      <c r="AI8" s="1">
        <v>9</v>
      </c>
      <c r="AJ8" s="1">
        <v>19</v>
      </c>
      <c r="AK8" s="1">
        <v>10</v>
      </c>
      <c r="AL8" s="1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B1">
      <selection activeCell="A12" activeCellId="2" sqref="A3:AK3 A11:AK11 A12:AK12"/>
    </sheetView>
  </sheetViews>
  <sheetFormatPr defaultColWidth="9.140625" defaultRowHeight="12.75"/>
  <cols>
    <col min="1" max="1" width="20.57421875" style="0" bestFit="1" customWidth="1"/>
  </cols>
  <sheetData>
    <row r="1" spans="1:38" ht="12.75">
      <c r="A1" s="1" t="s">
        <v>0</v>
      </c>
      <c r="B1" s="1" t="s">
        <v>1</v>
      </c>
      <c r="C1" s="1" t="s">
        <v>6</v>
      </c>
      <c r="D1" s="1" t="s">
        <v>8</v>
      </c>
      <c r="E1" s="1" t="s">
        <v>9</v>
      </c>
      <c r="F1" s="1" t="s">
        <v>10</v>
      </c>
      <c r="G1" s="1" t="s">
        <v>13</v>
      </c>
      <c r="H1" s="1" t="s">
        <v>14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7</v>
      </c>
      <c r="N1" s="1" t="s">
        <v>11</v>
      </c>
      <c r="O1" s="1" t="s">
        <v>12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9" ht="12.75">
      <c r="A2" s="2">
        <v>11</v>
      </c>
      <c r="B2" s="2">
        <v>60</v>
      </c>
      <c r="C2" s="2">
        <v>43</v>
      </c>
      <c r="D2" s="2">
        <v>133</v>
      </c>
      <c r="E2" s="2">
        <v>148</v>
      </c>
      <c r="F2" s="2">
        <v>115</v>
      </c>
      <c r="G2" s="2">
        <v>74</v>
      </c>
      <c r="H2" s="2">
        <v>217</v>
      </c>
      <c r="I2" s="2">
        <v>42</v>
      </c>
      <c r="J2" s="2">
        <v>40</v>
      </c>
      <c r="K2" s="2">
        <v>37</v>
      </c>
      <c r="L2" s="2">
        <v>38</v>
      </c>
      <c r="M2" s="2">
        <v>1</v>
      </c>
      <c r="N2" s="2">
        <v>45</v>
      </c>
      <c r="O2" s="2">
        <v>159</v>
      </c>
      <c r="P2" s="2">
        <v>41</v>
      </c>
      <c r="Q2" s="2">
        <v>76</v>
      </c>
      <c r="R2" s="2">
        <v>100</v>
      </c>
      <c r="S2" s="2">
        <v>67</v>
      </c>
      <c r="T2" s="2">
        <v>0</v>
      </c>
      <c r="U2" s="2">
        <v>44</v>
      </c>
      <c r="V2" s="2">
        <v>38</v>
      </c>
      <c r="W2" s="2">
        <v>0</v>
      </c>
      <c r="X2" s="2">
        <v>34</v>
      </c>
      <c r="Y2" s="2">
        <v>95</v>
      </c>
      <c r="Z2" s="2">
        <v>1</v>
      </c>
      <c r="AA2" s="2">
        <v>1</v>
      </c>
      <c r="AB2" s="2">
        <v>48</v>
      </c>
      <c r="AC2" s="2">
        <v>15</v>
      </c>
      <c r="AD2" s="2">
        <v>17</v>
      </c>
      <c r="AE2" s="2">
        <v>38</v>
      </c>
      <c r="AF2" s="2">
        <v>105</v>
      </c>
      <c r="AG2" s="2">
        <v>113</v>
      </c>
      <c r="AH2" s="2">
        <v>59</v>
      </c>
      <c r="AI2" s="2">
        <v>55</v>
      </c>
      <c r="AJ2" s="2">
        <v>84</v>
      </c>
      <c r="AK2" s="2">
        <v>80</v>
      </c>
      <c r="AL2" s="2">
        <v>841</v>
      </c>
      <c r="AM2">
        <f>SUM(A2:AK2)</f>
        <v>2274</v>
      </c>
    </row>
    <row r="3" spans="1:38" s="3" customFormat="1" ht="12.75">
      <c r="A3" s="3">
        <f>A2/A4</f>
        <v>0.004837291116974494</v>
      </c>
      <c r="B3" s="3">
        <f aca="true" t="shared" si="0" ref="B3:AL3">B2/B4</f>
        <v>0.026385224274406333</v>
      </c>
      <c r="C3" s="3">
        <f t="shared" si="0"/>
        <v>0.018909410729991204</v>
      </c>
      <c r="D3" s="3">
        <f t="shared" si="0"/>
        <v>0.0584872471416007</v>
      </c>
      <c r="E3" s="3">
        <f t="shared" si="0"/>
        <v>0.06508355321020229</v>
      </c>
      <c r="F3" s="3">
        <f t="shared" si="0"/>
        <v>0.0505716798592788</v>
      </c>
      <c r="G3" s="3">
        <f t="shared" si="0"/>
        <v>0.032541776605101144</v>
      </c>
      <c r="H3" s="3">
        <f t="shared" si="0"/>
        <v>0.09542656112576957</v>
      </c>
      <c r="I3" s="3">
        <f t="shared" si="0"/>
        <v>0.018469656992084433</v>
      </c>
      <c r="J3" s="3">
        <f t="shared" si="0"/>
        <v>0.01759014951627089</v>
      </c>
      <c r="K3" s="3">
        <f t="shared" si="0"/>
        <v>0.016270888302550572</v>
      </c>
      <c r="L3" s="3">
        <f t="shared" si="0"/>
        <v>0.016710642040457344</v>
      </c>
      <c r="M3" s="3">
        <f t="shared" si="0"/>
        <v>0.00043975373790677223</v>
      </c>
      <c r="N3" s="3">
        <f t="shared" si="0"/>
        <v>0.01978891820580475</v>
      </c>
      <c r="O3" s="3">
        <f t="shared" si="0"/>
        <v>0.06992084432717678</v>
      </c>
      <c r="P3" s="3">
        <f t="shared" si="0"/>
        <v>0.01802990325417766</v>
      </c>
      <c r="Q3" s="3">
        <f t="shared" si="0"/>
        <v>0.03342128408091469</v>
      </c>
      <c r="R3" s="3">
        <f t="shared" si="0"/>
        <v>0.04397537379067722</v>
      </c>
      <c r="S3" s="3">
        <f t="shared" si="0"/>
        <v>0.029463500439753737</v>
      </c>
      <c r="T3" s="3">
        <f t="shared" si="0"/>
        <v>0</v>
      </c>
      <c r="U3" s="3">
        <f t="shared" si="0"/>
        <v>0.019349164467897976</v>
      </c>
      <c r="V3" s="3">
        <f t="shared" si="0"/>
        <v>0.016710642040457344</v>
      </c>
      <c r="W3" s="3">
        <f t="shared" si="0"/>
        <v>0</v>
      </c>
      <c r="X3" s="3">
        <f t="shared" si="0"/>
        <v>0.014951627088830254</v>
      </c>
      <c r="Y3" s="3">
        <f t="shared" si="0"/>
        <v>0.04177660510114336</v>
      </c>
      <c r="Z3" s="3">
        <f t="shared" si="0"/>
        <v>0.00043975373790677223</v>
      </c>
      <c r="AA3" s="3">
        <f t="shared" si="0"/>
        <v>0.00043975373790677223</v>
      </c>
      <c r="AB3" s="3">
        <f t="shared" si="0"/>
        <v>0.021108179419525065</v>
      </c>
      <c r="AC3" s="3">
        <f t="shared" si="0"/>
        <v>0.006596306068601583</v>
      </c>
      <c r="AD3" s="3">
        <f t="shared" si="0"/>
        <v>0.007475813544415127</v>
      </c>
      <c r="AE3" s="3">
        <f t="shared" si="0"/>
        <v>0.016710642040457344</v>
      </c>
      <c r="AF3" s="3">
        <f t="shared" si="0"/>
        <v>0.04617414248021108</v>
      </c>
      <c r="AG3" s="3">
        <f t="shared" si="0"/>
        <v>0.04969217238346526</v>
      </c>
      <c r="AH3" s="3">
        <f t="shared" si="0"/>
        <v>0.025945470536499562</v>
      </c>
      <c r="AI3" s="3">
        <f t="shared" si="0"/>
        <v>0.024186455584872472</v>
      </c>
      <c r="AJ3" s="3">
        <f t="shared" si="0"/>
        <v>0.036939313984168866</v>
      </c>
      <c r="AK3" s="3">
        <f t="shared" si="0"/>
        <v>0.03518029903254178</v>
      </c>
      <c r="AL3" s="3">
        <f t="shared" si="0"/>
        <v>0.3698328935795954</v>
      </c>
    </row>
    <row r="4" spans="1:38" ht="12.75">
      <c r="A4">
        <f>AM2</f>
        <v>2274</v>
      </c>
      <c r="B4">
        <f>A4</f>
        <v>2274</v>
      </c>
      <c r="C4">
        <f>L4</f>
        <v>2274</v>
      </c>
      <c r="D4">
        <f>M4</f>
        <v>2274</v>
      </c>
      <c r="E4">
        <f>D4</f>
        <v>2274</v>
      </c>
      <c r="F4">
        <f>E4</f>
        <v>2274</v>
      </c>
      <c r="G4">
        <f>O4</f>
        <v>2274</v>
      </c>
      <c r="H4">
        <f>G4</f>
        <v>2274</v>
      </c>
      <c r="I4">
        <f>B4</f>
        <v>2274</v>
      </c>
      <c r="J4">
        <f>I4</f>
        <v>2274</v>
      </c>
      <c r="K4">
        <f>J4</f>
        <v>2274</v>
      </c>
      <c r="L4">
        <f>K4</f>
        <v>2274</v>
      </c>
      <c r="M4">
        <f>C4</f>
        <v>2274</v>
      </c>
      <c r="N4">
        <f>F4</f>
        <v>2274</v>
      </c>
      <c r="O4">
        <f aca="true" t="shared" si="1" ref="O4:AL4">N4</f>
        <v>2274</v>
      </c>
      <c r="P4">
        <f>H4</f>
        <v>2274</v>
      </c>
      <c r="Q4">
        <f t="shared" si="1"/>
        <v>2274</v>
      </c>
      <c r="R4">
        <f t="shared" si="1"/>
        <v>2274</v>
      </c>
      <c r="S4">
        <f t="shared" si="1"/>
        <v>2274</v>
      </c>
      <c r="T4">
        <f t="shared" si="1"/>
        <v>2274</v>
      </c>
      <c r="U4">
        <f t="shared" si="1"/>
        <v>2274</v>
      </c>
      <c r="V4">
        <f t="shared" si="1"/>
        <v>2274</v>
      </c>
      <c r="W4">
        <f t="shared" si="1"/>
        <v>2274</v>
      </c>
      <c r="X4">
        <f t="shared" si="1"/>
        <v>2274</v>
      </c>
      <c r="Y4">
        <f t="shared" si="1"/>
        <v>2274</v>
      </c>
      <c r="Z4">
        <f t="shared" si="1"/>
        <v>2274</v>
      </c>
      <c r="AA4">
        <f t="shared" si="1"/>
        <v>2274</v>
      </c>
      <c r="AB4">
        <f t="shared" si="1"/>
        <v>2274</v>
      </c>
      <c r="AC4">
        <f t="shared" si="1"/>
        <v>2274</v>
      </c>
      <c r="AD4">
        <f t="shared" si="1"/>
        <v>2274</v>
      </c>
      <c r="AE4">
        <f t="shared" si="1"/>
        <v>2274</v>
      </c>
      <c r="AF4">
        <f t="shared" si="1"/>
        <v>2274</v>
      </c>
      <c r="AG4">
        <f t="shared" si="1"/>
        <v>2274</v>
      </c>
      <c r="AH4">
        <f t="shared" si="1"/>
        <v>2274</v>
      </c>
      <c r="AI4">
        <f t="shared" si="1"/>
        <v>2274</v>
      </c>
      <c r="AJ4">
        <f t="shared" si="1"/>
        <v>2274</v>
      </c>
      <c r="AK4">
        <f t="shared" si="1"/>
        <v>2274</v>
      </c>
      <c r="AL4">
        <f t="shared" si="1"/>
        <v>2274</v>
      </c>
    </row>
    <row r="5" spans="1:37" ht="12.75">
      <c r="A5" s="3">
        <f>AVERAGE(A3:AK3)</f>
        <v>0.02702702702702703</v>
      </c>
      <c r="B5" s="4">
        <f>A5</f>
        <v>0.02702702702702703</v>
      </c>
      <c r="C5" s="4">
        <f aca="true" t="shared" si="2" ref="C5:AK5">B5</f>
        <v>0.02702702702702703</v>
      </c>
      <c r="D5" s="4">
        <f t="shared" si="2"/>
        <v>0.02702702702702703</v>
      </c>
      <c r="E5" s="4">
        <f>M5</f>
        <v>0.02702702702702703</v>
      </c>
      <c r="F5" s="4">
        <f>D5</f>
        <v>0.02702702702702703</v>
      </c>
      <c r="G5" s="4">
        <f t="shared" si="2"/>
        <v>0.02702702702702703</v>
      </c>
      <c r="H5" s="4">
        <f t="shared" si="2"/>
        <v>0.02702702702702703</v>
      </c>
      <c r="I5" s="4">
        <f t="shared" si="2"/>
        <v>0.02702702702702703</v>
      </c>
      <c r="J5" s="4">
        <f t="shared" si="2"/>
        <v>0.02702702702702703</v>
      </c>
      <c r="K5" s="4">
        <f t="shared" si="2"/>
        <v>0.02702702702702703</v>
      </c>
      <c r="L5" s="4">
        <f t="shared" si="2"/>
        <v>0.02702702702702703</v>
      </c>
      <c r="M5" s="4">
        <f t="shared" si="2"/>
        <v>0.02702702702702703</v>
      </c>
      <c r="N5" s="4">
        <f>E5</f>
        <v>0.02702702702702703</v>
      </c>
      <c r="O5" s="4">
        <f t="shared" si="2"/>
        <v>0.02702702702702703</v>
      </c>
      <c r="P5" s="4">
        <f t="shared" si="2"/>
        <v>0.02702702702702703</v>
      </c>
      <c r="Q5" s="4">
        <f t="shared" si="2"/>
        <v>0.02702702702702703</v>
      </c>
      <c r="R5" s="4">
        <f t="shared" si="2"/>
        <v>0.02702702702702703</v>
      </c>
      <c r="S5" s="4">
        <f t="shared" si="2"/>
        <v>0.02702702702702703</v>
      </c>
      <c r="T5" s="4">
        <f t="shared" si="2"/>
        <v>0.02702702702702703</v>
      </c>
      <c r="U5" s="4">
        <f t="shared" si="2"/>
        <v>0.02702702702702703</v>
      </c>
      <c r="V5" s="4">
        <f t="shared" si="2"/>
        <v>0.02702702702702703</v>
      </c>
      <c r="W5" s="4">
        <f t="shared" si="2"/>
        <v>0.02702702702702703</v>
      </c>
      <c r="X5" s="4">
        <f t="shared" si="2"/>
        <v>0.02702702702702703</v>
      </c>
      <c r="Y5" s="4">
        <f t="shared" si="2"/>
        <v>0.02702702702702703</v>
      </c>
      <c r="Z5" s="4">
        <f t="shared" si="2"/>
        <v>0.02702702702702703</v>
      </c>
      <c r="AA5" s="4">
        <f t="shared" si="2"/>
        <v>0.02702702702702703</v>
      </c>
      <c r="AB5" s="4">
        <f t="shared" si="2"/>
        <v>0.02702702702702703</v>
      </c>
      <c r="AC5" s="4">
        <f t="shared" si="2"/>
        <v>0.02702702702702703</v>
      </c>
      <c r="AD5" s="4">
        <f t="shared" si="2"/>
        <v>0.02702702702702703</v>
      </c>
      <c r="AE5" s="4">
        <f t="shared" si="2"/>
        <v>0.02702702702702703</v>
      </c>
      <c r="AF5" s="4">
        <f t="shared" si="2"/>
        <v>0.02702702702702703</v>
      </c>
      <c r="AG5" s="4">
        <f t="shared" si="2"/>
        <v>0.02702702702702703</v>
      </c>
      <c r="AH5" s="4">
        <f t="shared" si="2"/>
        <v>0.02702702702702703</v>
      </c>
      <c r="AI5" s="4">
        <f t="shared" si="2"/>
        <v>0.02702702702702703</v>
      </c>
      <c r="AJ5" s="4">
        <f t="shared" si="2"/>
        <v>0.02702702702702703</v>
      </c>
      <c r="AK5" s="4">
        <f t="shared" si="2"/>
        <v>0.02702702702702703</v>
      </c>
    </row>
    <row r="7" spans="1:38" ht="12.75">
      <c r="A7" s="6" t="s">
        <v>0</v>
      </c>
      <c r="B7" s="6" t="s">
        <v>1</v>
      </c>
      <c r="C7" s="6" t="s">
        <v>6</v>
      </c>
      <c r="D7" s="6" t="s">
        <v>8</v>
      </c>
      <c r="E7" s="6" t="s">
        <v>9</v>
      </c>
      <c r="F7" s="6" t="s">
        <v>10</v>
      </c>
      <c r="G7" s="6" t="s">
        <v>13</v>
      </c>
      <c r="H7" s="6" t="s">
        <v>14</v>
      </c>
      <c r="I7" s="6" t="s">
        <v>2</v>
      </c>
      <c r="J7" s="6" t="s">
        <v>3</v>
      </c>
      <c r="K7" s="6" t="s">
        <v>4</v>
      </c>
      <c r="L7" s="6" t="s">
        <v>5</v>
      </c>
      <c r="M7" s="6" t="s">
        <v>7</v>
      </c>
      <c r="N7" s="6" t="s">
        <v>11</v>
      </c>
      <c r="O7" s="6" t="s">
        <v>12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6" t="s">
        <v>30</v>
      </c>
      <c r="AF7" s="6" t="s">
        <v>31</v>
      </c>
      <c r="AG7" s="6" t="s">
        <v>32</v>
      </c>
      <c r="AH7" s="6" t="s">
        <v>33</v>
      </c>
      <c r="AI7" s="6" t="s">
        <v>34</v>
      </c>
      <c r="AJ7" s="6" t="s">
        <v>35</v>
      </c>
      <c r="AK7" s="6" t="s">
        <v>36</v>
      </c>
      <c r="AL7" s="6" t="s">
        <v>37</v>
      </c>
    </row>
    <row r="8" spans="1:39" ht="12.75">
      <c r="A8" s="1">
        <v>8</v>
      </c>
      <c r="B8" s="1">
        <v>17</v>
      </c>
      <c r="C8" s="1">
        <v>14</v>
      </c>
      <c r="D8" s="1">
        <v>40</v>
      </c>
      <c r="E8" s="1">
        <v>81</v>
      </c>
      <c r="F8" s="1">
        <v>48</v>
      </c>
      <c r="G8" s="1">
        <v>20</v>
      </c>
      <c r="H8" s="1">
        <v>80</v>
      </c>
      <c r="I8" s="1">
        <v>16</v>
      </c>
      <c r="J8" s="1">
        <v>6</v>
      </c>
      <c r="K8" s="1">
        <v>11</v>
      </c>
      <c r="L8" s="1">
        <v>4</v>
      </c>
      <c r="M8" s="1">
        <v>0</v>
      </c>
      <c r="N8" s="1">
        <v>10</v>
      </c>
      <c r="O8" s="1">
        <v>27</v>
      </c>
      <c r="P8" s="1">
        <v>8</v>
      </c>
      <c r="Q8" s="1">
        <v>30</v>
      </c>
      <c r="R8" s="1">
        <v>26</v>
      </c>
      <c r="S8" s="1">
        <v>20</v>
      </c>
      <c r="T8" s="1">
        <v>0</v>
      </c>
      <c r="U8" s="1">
        <v>6</v>
      </c>
      <c r="V8" s="1">
        <v>21</v>
      </c>
      <c r="W8" s="1">
        <v>0</v>
      </c>
      <c r="X8" s="1">
        <v>8</v>
      </c>
      <c r="Y8" s="1">
        <v>13</v>
      </c>
      <c r="Z8" s="1">
        <v>0</v>
      </c>
      <c r="AA8" s="1">
        <v>1</v>
      </c>
      <c r="AB8" s="1">
        <v>7</v>
      </c>
      <c r="AC8" s="1">
        <v>0</v>
      </c>
      <c r="AD8" s="1">
        <v>3</v>
      </c>
      <c r="AE8" s="1">
        <v>6</v>
      </c>
      <c r="AF8" s="1">
        <v>26</v>
      </c>
      <c r="AG8" s="1">
        <v>16</v>
      </c>
      <c r="AH8" s="1">
        <v>11</v>
      </c>
      <c r="AI8" s="1">
        <v>9</v>
      </c>
      <c r="AJ8" s="1">
        <v>19</v>
      </c>
      <c r="AK8" s="1">
        <v>10</v>
      </c>
      <c r="AL8" s="1">
        <v>108</v>
      </c>
      <c r="AM8">
        <f>SUM(A8:AL8)</f>
        <v>730</v>
      </c>
    </row>
    <row r="9" spans="1:39" ht="12.75">
      <c r="A9">
        <f>A2-A8</f>
        <v>3</v>
      </c>
      <c r="B9">
        <f aca="true" t="shared" si="3" ref="B9:AL9">B2-B8</f>
        <v>43</v>
      </c>
      <c r="C9">
        <f t="shared" si="3"/>
        <v>29</v>
      </c>
      <c r="D9">
        <f t="shared" si="3"/>
        <v>93</v>
      </c>
      <c r="E9">
        <f t="shared" si="3"/>
        <v>67</v>
      </c>
      <c r="F9">
        <f t="shared" si="3"/>
        <v>67</v>
      </c>
      <c r="G9">
        <f t="shared" si="3"/>
        <v>54</v>
      </c>
      <c r="H9">
        <f t="shared" si="3"/>
        <v>137</v>
      </c>
      <c r="I9">
        <f t="shared" si="3"/>
        <v>26</v>
      </c>
      <c r="J9">
        <f t="shared" si="3"/>
        <v>34</v>
      </c>
      <c r="K9">
        <f t="shared" si="3"/>
        <v>26</v>
      </c>
      <c r="L9">
        <f t="shared" si="3"/>
        <v>34</v>
      </c>
      <c r="M9">
        <f t="shared" si="3"/>
        <v>1</v>
      </c>
      <c r="N9">
        <f t="shared" si="3"/>
        <v>35</v>
      </c>
      <c r="O9">
        <f t="shared" si="3"/>
        <v>132</v>
      </c>
      <c r="P9">
        <f t="shared" si="3"/>
        <v>33</v>
      </c>
      <c r="Q9">
        <f t="shared" si="3"/>
        <v>46</v>
      </c>
      <c r="R9">
        <f t="shared" si="3"/>
        <v>74</v>
      </c>
      <c r="S9">
        <f t="shared" si="3"/>
        <v>47</v>
      </c>
      <c r="T9">
        <f t="shared" si="3"/>
        <v>0</v>
      </c>
      <c r="U9">
        <f t="shared" si="3"/>
        <v>38</v>
      </c>
      <c r="V9">
        <f t="shared" si="3"/>
        <v>17</v>
      </c>
      <c r="W9">
        <f t="shared" si="3"/>
        <v>0</v>
      </c>
      <c r="X9">
        <f t="shared" si="3"/>
        <v>26</v>
      </c>
      <c r="Y9">
        <f t="shared" si="3"/>
        <v>82</v>
      </c>
      <c r="Z9">
        <f t="shared" si="3"/>
        <v>1</v>
      </c>
      <c r="AA9">
        <f t="shared" si="3"/>
        <v>0</v>
      </c>
      <c r="AB9">
        <f t="shared" si="3"/>
        <v>41</v>
      </c>
      <c r="AC9">
        <f t="shared" si="3"/>
        <v>15</v>
      </c>
      <c r="AD9">
        <f t="shared" si="3"/>
        <v>14</v>
      </c>
      <c r="AE9">
        <f t="shared" si="3"/>
        <v>32</v>
      </c>
      <c r="AF9">
        <f t="shared" si="3"/>
        <v>79</v>
      </c>
      <c r="AG9">
        <f t="shared" si="3"/>
        <v>97</v>
      </c>
      <c r="AH9">
        <f t="shared" si="3"/>
        <v>48</v>
      </c>
      <c r="AI9">
        <f t="shared" si="3"/>
        <v>46</v>
      </c>
      <c r="AJ9">
        <f t="shared" si="3"/>
        <v>65</v>
      </c>
      <c r="AK9">
        <f t="shared" si="3"/>
        <v>70</v>
      </c>
      <c r="AL9">
        <f t="shared" si="3"/>
        <v>733</v>
      </c>
      <c r="AM9">
        <f>SUM(A9:AK9)</f>
        <v>1652</v>
      </c>
    </row>
    <row r="10" spans="1:38" ht="12.75">
      <c r="A10">
        <f>AM9</f>
        <v>1652</v>
      </c>
      <c r="B10">
        <f>A10</f>
        <v>1652</v>
      </c>
      <c r="C10">
        <f aca="true" t="shared" si="4" ref="C10:AL10">B10</f>
        <v>1652</v>
      </c>
      <c r="D10">
        <f t="shared" si="4"/>
        <v>1652</v>
      </c>
      <c r="E10">
        <f t="shared" si="4"/>
        <v>1652</v>
      </c>
      <c r="F10">
        <f t="shared" si="4"/>
        <v>1652</v>
      </c>
      <c r="G10">
        <f t="shared" si="4"/>
        <v>1652</v>
      </c>
      <c r="H10">
        <f t="shared" si="4"/>
        <v>1652</v>
      </c>
      <c r="I10">
        <f t="shared" si="4"/>
        <v>1652</v>
      </c>
      <c r="J10">
        <f t="shared" si="4"/>
        <v>1652</v>
      </c>
      <c r="K10">
        <f t="shared" si="4"/>
        <v>1652</v>
      </c>
      <c r="L10">
        <f t="shared" si="4"/>
        <v>1652</v>
      </c>
      <c r="M10">
        <f t="shared" si="4"/>
        <v>1652</v>
      </c>
      <c r="N10">
        <f t="shared" si="4"/>
        <v>1652</v>
      </c>
      <c r="O10">
        <f t="shared" si="4"/>
        <v>1652</v>
      </c>
      <c r="P10">
        <f t="shared" si="4"/>
        <v>1652</v>
      </c>
      <c r="Q10">
        <f t="shared" si="4"/>
        <v>1652</v>
      </c>
      <c r="R10">
        <f t="shared" si="4"/>
        <v>1652</v>
      </c>
      <c r="S10">
        <f t="shared" si="4"/>
        <v>1652</v>
      </c>
      <c r="T10">
        <f t="shared" si="4"/>
        <v>1652</v>
      </c>
      <c r="U10">
        <f t="shared" si="4"/>
        <v>1652</v>
      </c>
      <c r="V10">
        <f t="shared" si="4"/>
        <v>1652</v>
      </c>
      <c r="W10">
        <f t="shared" si="4"/>
        <v>1652</v>
      </c>
      <c r="X10">
        <f t="shared" si="4"/>
        <v>1652</v>
      </c>
      <c r="Y10">
        <f t="shared" si="4"/>
        <v>1652</v>
      </c>
      <c r="Z10">
        <f t="shared" si="4"/>
        <v>1652</v>
      </c>
      <c r="AA10">
        <f t="shared" si="4"/>
        <v>1652</v>
      </c>
      <c r="AB10">
        <f t="shared" si="4"/>
        <v>1652</v>
      </c>
      <c r="AC10">
        <f t="shared" si="4"/>
        <v>1652</v>
      </c>
      <c r="AD10">
        <f t="shared" si="4"/>
        <v>1652</v>
      </c>
      <c r="AE10">
        <f t="shared" si="4"/>
        <v>1652</v>
      </c>
      <c r="AF10">
        <f t="shared" si="4"/>
        <v>1652</v>
      </c>
      <c r="AG10">
        <f t="shared" si="4"/>
        <v>1652</v>
      </c>
      <c r="AH10">
        <f t="shared" si="4"/>
        <v>1652</v>
      </c>
      <c r="AI10">
        <f t="shared" si="4"/>
        <v>1652</v>
      </c>
      <c r="AJ10">
        <f t="shared" si="4"/>
        <v>1652</v>
      </c>
      <c r="AK10">
        <f t="shared" si="4"/>
        <v>1652</v>
      </c>
      <c r="AL10">
        <f t="shared" si="4"/>
        <v>1652</v>
      </c>
    </row>
    <row r="11" spans="1:38" ht="12.75">
      <c r="A11" s="3">
        <f>A9/A10</f>
        <v>0.0018159806295399517</v>
      </c>
      <c r="B11" s="3">
        <f aca="true" t="shared" si="5" ref="B11:AL11">B9/B10</f>
        <v>0.02602905569007264</v>
      </c>
      <c r="C11" s="3">
        <f t="shared" si="5"/>
        <v>0.017554479418886198</v>
      </c>
      <c r="D11" s="3">
        <f t="shared" si="5"/>
        <v>0.056295399515738496</v>
      </c>
      <c r="E11" s="3">
        <f t="shared" si="5"/>
        <v>0.04055690072639225</v>
      </c>
      <c r="F11" s="3">
        <f t="shared" si="5"/>
        <v>0.04055690072639225</v>
      </c>
      <c r="G11" s="3">
        <f t="shared" si="5"/>
        <v>0.03268765133171913</v>
      </c>
      <c r="H11" s="3">
        <f t="shared" si="5"/>
        <v>0.08292978208232446</v>
      </c>
      <c r="I11" s="3">
        <f t="shared" si="5"/>
        <v>0.015738498789346248</v>
      </c>
      <c r="J11" s="3">
        <f t="shared" si="5"/>
        <v>0.020581113801452784</v>
      </c>
      <c r="K11" s="3">
        <f t="shared" si="5"/>
        <v>0.015738498789346248</v>
      </c>
      <c r="L11" s="3">
        <f t="shared" si="5"/>
        <v>0.020581113801452784</v>
      </c>
      <c r="M11" s="3">
        <f t="shared" si="5"/>
        <v>0.0006053268765133172</v>
      </c>
      <c r="N11" s="3">
        <f t="shared" si="5"/>
        <v>0.0211864406779661</v>
      </c>
      <c r="O11" s="3">
        <f t="shared" si="5"/>
        <v>0.07990314769975787</v>
      </c>
      <c r="P11" s="3">
        <f t="shared" si="5"/>
        <v>0.019975786924939468</v>
      </c>
      <c r="Q11" s="3">
        <f t="shared" si="5"/>
        <v>0.02784503631961259</v>
      </c>
      <c r="R11" s="3">
        <f t="shared" si="5"/>
        <v>0.044794188861985475</v>
      </c>
      <c r="S11" s="3">
        <f t="shared" si="5"/>
        <v>0.028450363196125907</v>
      </c>
      <c r="T11" s="3">
        <f t="shared" si="5"/>
        <v>0</v>
      </c>
      <c r="U11" s="3">
        <f t="shared" si="5"/>
        <v>0.023002421307506054</v>
      </c>
      <c r="V11" s="3">
        <f t="shared" si="5"/>
        <v>0.010290556900726392</v>
      </c>
      <c r="W11" s="3">
        <f t="shared" si="5"/>
        <v>0</v>
      </c>
      <c r="X11" s="3">
        <f t="shared" si="5"/>
        <v>0.015738498789346248</v>
      </c>
      <c r="Y11" s="3">
        <f t="shared" si="5"/>
        <v>0.04963680387409201</v>
      </c>
      <c r="Z11" s="3">
        <f t="shared" si="5"/>
        <v>0.0006053268765133172</v>
      </c>
      <c r="AA11" s="3">
        <f t="shared" si="5"/>
        <v>0</v>
      </c>
      <c r="AB11" s="3">
        <f t="shared" si="5"/>
        <v>0.024818401937046004</v>
      </c>
      <c r="AC11" s="3">
        <f t="shared" si="5"/>
        <v>0.009079903147699757</v>
      </c>
      <c r="AD11" s="3">
        <f t="shared" si="5"/>
        <v>0.00847457627118644</v>
      </c>
      <c r="AE11" s="3">
        <f t="shared" si="5"/>
        <v>0.01937046004842615</v>
      </c>
      <c r="AF11" s="3">
        <f t="shared" si="5"/>
        <v>0.04782082324455206</v>
      </c>
      <c r="AG11" s="3">
        <f t="shared" si="5"/>
        <v>0.05871670702179177</v>
      </c>
      <c r="AH11" s="3">
        <f t="shared" si="5"/>
        <v>0.029055690072639227</v>
      </c>
      <c r="AI11" s="3">
        <f t="shared" si="5"/>
        <v>0.02784503631961259</v>
      </c>
      <c r="AJ11" s="3">
        <f t="shared" si="5"/>
        <v>0.03934624697336562</v>
      </c>
      <c r="AK11" s="3">
        <f t="shared" si="5"/>
        <v>0.0423728813559322</v>
      </c>
      <c r="AL11" s="3">
        <f t="shared" si="5"/>
        <v>0.4437046004842615</v>
      </c>
    </row>
    <row r="12" spans="1:37" ht="12.75">
      <c r="A12" s="4">
        <f>AVERAGE(A11:AK11)</f>
        <v>0.02702702702702703</v>
      </c>
      <c r="B12" s="4">
        <f>A12</f>
        <v>0.02702702702702703</v>
      </c>
      <c r="C12" s="4">
        <f aca="true" t="shared" si="6" ref="C12:AK12">B12</f>
        <v>0.02702702702702703</v>
      </c>
      <c r="D12" s="4">
        <f t="shared" si="6"/>
        <v>0.02702702702702703</v>
      </c>
      <c r="E12" s="4">
        <f t="shared" si="6"/>
        <v>0.02702702702702703</v>
      </c>
      <c r="F12" s="4">
        <f t="shared" si="6"/>
        <v>0.02702702702702703</v>
      </c>
      <c r="G12" s="4">
        <f t="shared" si="6"/>
        <v>0.02702702702702703</v>
      </c>
      <c r="H12" s="4">
        <f t="shared" si="6"/>
        <v>0.02702702702702703</v>
      </c>
      <c r="I12" s="4">
        <f t="shared" si="6"/>
        <v>0.02702702702702703</v>
      </c>
      <c r="J12" s="4">
        <f t="shared" si="6"/>
        <v>0.02702702702702703</v>
      </c>
      <c r="K12" s="4">
        <f t="shared" si="6"/>
        <v>0.02702702702702703</v>
      </c>
      <c r="L12" s="4">
        <f t="shared" si="6"/>
        <v>0.02702702702702703</v>
      </c>
      <c r="M12" s="4">
        <f t="shared" si="6"/>
        <v>0.02702702702702703</v>
      </c>
      <c r="N12" s="4">
        <f t="shared" si="6"/>
        <v>0.02702702702702703</v>
      </c>
      <c r="O12" s="4">
        <f t="shared" si="6"/>
        <v>0.02702702702702703</v>
      </c>
      <c r="P12" s="4">
        <f t="shared" si="6"/>
        <v>0.02702702702702703</v>
      </c>
      <c r="Q12" s="4">
        <f t="shared" si="6"/>
        <v>0.02702702702702703</v>
      </c>
      <c r="R12" s="4">
        <f t="shared" si="6"/>
        <v>0.02702702702702703</v>
      </c>
      <c r="S12" s="4">
        <f t="shared" si="6"/>
        <v>0.02702702702702703</v>
      </c>
      <c r="T12" s="4">
        <f t="shared" si="6"/>
        <v>0.02702702702702703</v>
      </c>
      <c r="U12" s="4">
        <f t="shared" si="6"/>
        <v>0.02702702702702703</v>
      </c>
      <c r="V12" s="4">
        <f t="shared" si="6"/>
        <v>0.02702702702702703</v>
      </c>
      <c r="W12" s="4">
        <f t="shared" si="6"/>
        <v>0.02702702702702703</v>
      </c>
      <c r="X12" s="4">
        <f t="shared" si="6"/>
        <v>0.02702702702702703</v>
      </c>
      <c r="Y12" s="4">
        <f t="shared" si="6"/>
        <v>0.02702702702702703</v>
      </c>
      <c r="Z12" s="4">
        <f t="shared" si="6"/>
        <v>0.02702702702702703</v>
      </c>
      <c r="AA12" s="4">
        <f t="shared" si="6"/>
        <v>0.02702702702702703</v>
      </c>
      <c r="AB12" s="4">
        <f t="shared" si="6"/>
        <v>0.02702702702702703</v>
      </c>
      <c r="AC12" s="4">
        <f t="shared" si="6"/>
        <v>0.02702702702702703</v>
      </c>
      <c r="AD12" s="4">
        <f t="shared" si="6"/>
        <v>0.02702702702702703</v>
      </c>
      <c r="AE12" s="4">
        <f t="shared" si="6"/>
        <v>0.02702702702702703</v>
      </c>
      <c r="AF12" s="4">
        <f t="shared" si="6"/>
        <v>0.02702702702702703</v>
      </c>
      <c r="AG12" s="4">
        <f t="shared" si="6"/>
        <v>0.02702702702702703</v>
      </c>
      <c r="AH12" s="4">
        <f t="shared" si="6"/>
        <v>0.02702702702702703</v>
      </c>
      <c r="AI12" s="4">
        <f t="shared" si="6"/>
        <v>0.02702702702702703</v>
      </c>
      <c r="AJ12" s="4">
        <f t="shared" si="6"/>
        <v>0.02702702702702703</v>
      </c>
      <c r="AK12" s="4">
        <f t="shared" si="6"/>
        <v>0.02702702702702703</v>
      </c>
    </row>
    <row r="14" spans="1:38" ht="12.75">
      <c r="A14" s="4">
        <f>A5-A11</f>
        <v>0.025211046397487075</v>
      </c>
      <c r="B14" s="4">
        <f aca="true" t="shared" si="7" ref="B14:AK14">B5-B11</f>
        <v>0.0009979713369543883</v>
      </c>
      <c r="C14" s="4">
        <f t="shared" si="7"/>
        <v>0.00947254760814083</v>
      </c>
      <c r="D14" s="4">
        <f t="shared" si="7"/>
        <v>-0.029268372488711468</v>
      </c>
      <c r="E14" s="4">
        <f t="shared" si="7"/>
        <v>-0.013529873699365223</v>
      </c>
      <c r="F14" s="4">
        <f t="shared" si="7"/>
        <v>-0.013529873699365223</v>
      </c>
      <c r="G14" s="4">
        <f t="shared" si="7"/>
        <v>-0.005660624304692101</v>
      </c>
      <c r="H14" s="4">
        <f t="shared" si="7"/>
        <v>-0.05590275505529743</v>
      </c>
      <c r="I14" s="4">
        <f t="shared" si="7"/>
        <v>0.01128852823768078</v>
      </c>
      <c r="J14" s="4">
        <f t="shared" si="7"/>
        <v>0.006445913225574244</v>
      </c>
      <c r="K14" s="4">
        <f t="shared" si="7"/>
        <v>0.01128852823768078</v>
      </c>
      <c r="L14" s="4">
        <f t="shared" si="7"/>
        <v>0.006445913225574244</v>
      </c>
      <c r="M14" s="4">
        <f t="shared" si="7"/>
        <v>0.026421700150513712</v>
      </c>
      <c r="N14" s="4">
        <f t="shared" si="7"/>
        <v>0.005840586349060928</v>
      </c>
      <c r="O14" s="4">
        <f t="shared" si="7"/>
        <v>-0.05287612067273084</v>
      </c>
      <c r="P14" s="4">
        <f t="shared" si="7"/>
        <v>0.007051240102087561</v>
      </c>
      <c r="Q14" s="4">
        <f t="shared" si="7"/>
        <v>-0.0008180092925855614</v>
      </c>
      <c r="R14" s="4">
        <f t="shared" si="7"/>
        <v>-0.017767161834958446</v>
      </c>
      <c r="S14" s="4">
        <f t="shared" si="7"/>
        <v>-0.001423336169098878</v>
      </c>
      <c r="T14" s="4">
        <f t="shared" si="7"/>
        <v>0.02702702702702703</v>
      </c>
      <c r="U14" s="4">
        <f t="shared" si="7"/>
        <v>0.004024605719520975</v>
      </c>
      <c r="V14" s="4">
        <f t="shared" si="7"/>
        <v>0.016736470126300636</v>
      </c>
      <c r="W14" s="4">
        <f t="shared" si="7"/>
        <v>0.02702702702702703</v>
      </c>
      <c r="X14" s="4">
        <f t="shared" si="7"/>
        <v>0.01128852823768078</v>
      </c>
      <c r="Y14" s="4">
        <f t="shared" si="7"/>
        <v>-0.02260977684706498</v>
      </c>
      <c r="Z14" s="4">
        <f t="shared" si="7"/>
        <v>0.026421700150513712</v>
      </c>
      <c r="AA14" s="4">
        <f t="shared" si="7"/>
        <v>0.02702702702702703</v>
      </c>
      <c r="AB14" s="4">
        <f t="shared" si="7"/>
        <v>0.002208625089981025</v>
      </c>
      <c r="AC14" s="4">
        <f t="shared" si="7"/>
        <v>0.017947123879327273</v>
      </c>
      <c r="AD14" s="4">
        <f t="shared" si="7"/>
        <v>0.01855245075584059</v>
      </c>
      <c r="AE14" s="4">
        <f t="shared" si="7"/>
        <v>0.0076565669786008775</v>
      </c>
      <c r="AF14" s="4">
        <f t="shared" si="7"/>
        <v>-0.02079379621752503</v>
      </c>
      <c r="AG14" s="4">
        <f t="shared" si="7"/>
        <v>-0.03168967999476474</v>
      </c>
      <c r="AH14" s="4">
        <f t="shared" si="7"/>
        <v>-0.002028663045612198</v>
      </c>
      <c r="AI14" s="4">
        <f t="shared" si="7"/>
        <v>-0.0008180092925855614</v>
      </c>
      <c r="AJ14" s="4">
        <f t="shared" si="7"/>
        <v>-0.01231921994633859</v>
      </c>
      <c r="AK14" s="4">
        <f t="shared" si="7"/>
        <v>-0.015345854328905173</v>
      </c>
      <c r="AL14" s="4"/>
    </row>
    <row r="15" spans="1:37" ht="12.75">
      <c r="A15" s="7">
        <f>A14/A11</f>
        <v>13.882882882882882</v>
      </c>
      <c r="B15" s="7">
        <f aca="true" t="shared" si="8" ref="B15:AK15">B14/B11</f>
        <v>0.038340666247643006</v>
      </c>
      <c r="C15" s="7">
        <f t="shared" si="8"/>
        <v>0.5396085740913329</v>
      </c>
      <c r="D15" s="7">
        <f t="shared" si="8"/>
        <v>-0.5199070037779715</v>
      </c>
      <c r="E15" s="7">
        <f t="shared" si="8"/>
        <v>-0.33360225897539325</v>
      </c>
      <c r="F15" s="7">
        <f t="shared" si="8"/>
        <v>-0.33360225897539325</v>
      </c>
      <c r="G15" s="7">
        <f t="shared" si="8"/>
        <v>-0.17317317317317316</v>
      </c>
      <c r="H15" s="7">
        <f t="shared" si="8"/>
        <v>-0.6740974551193529</v>
      </c>
      <c r="I15" s="7">
        <f t="shared" si="8"/>
        <v>0.7172557172557172</v>
      </c>
      <c r="J15" s="7">
        <f t="shared" si="8"/>
        <v>0.31319554848966624</v>
      </c>
      <c r="K15" s="7">
        <f t="shared" si="8"/>
        <v>0.7172557172557172</v>
      </c>
      <c r="L15" s="7">
        <f t="shared" si="8"/>
        <v>0.31319554848966624</v>
      </c>
      <c r="M15" s="7">
        <f t="shared" si="8"/>
        <v>43.64864864864865</v>
      </c>
      <c r="N15" s="7">
        <f t="shared" si="8"/>
        <v>0.2756756756756758</v>
      </c>
      <c r="O15" s="7">
        <f t="shared" si="8"/>
        <v>-0.6617526617526618</v>
      </c>
      <c r="P15" s="7">
        <f t="shared" si="8"/>
        <v>0.352989352989353</v>
      </c>
      <c r="Q15" s="7">
        <f t="shared" si="8"/>
        <v>-0.029377203290246685</v>
      </c>
      <c r="R15" s="7">
        <f t="shared" si="8"/>
        <v>-0.3966398831263696</v>
      </c>
      <c r="S15" s="7">
        <f t="shared" si="8"/>
        <v>-0.05002875215641163</v>
      </c>
      <c r="T15" s="7">
        <v>0</v>
      </c>
      <c r="U15" s="7">
        <f t="shared" si="8"/>
        <v>0.1749644381223329</v>
      </c>
      <c r="V15" s="7">
        <f t="shared" si="8"/>
        <v>1.6263910969793325</v>
      </c>
      <c r="W15" s="7">
        <v>0</v>
      </c>
      <c r="X15" s="7">
        <f t="shared" si="8"/>
        <v>0.7172557172557172</v>
      </c>
      <c r="Y15" s="7">
        <f t="shared" si="8"/>
        <v>-0.4555042847725774</v>
      </c>
      <c r="Z15" s="7">
        <v>0</v>
      </c>
      <c r="AA15" s="7">
        <v>0</v>
      </c>
      <c r="AB15" s="7">
        <f t="shared" si="8"/>
        <v>0.0889914304548452</v>
      </c>
      <c r="AC15" s="7">
        <f t="shared" si="8"/>
        <v>1.976576576576577</v>
      </c>
      <c r="AD15" s="7">
        <f t="shared" si="8"/>
        <v>2.1891891891891895</v>
      </c>
      <c r="AE15" s="7">
        <f t="shared" si="8"/>
        <v>0.3952702702702703</v>
      </c>
      <c r="AF15" s="7">
        <f t="shared" si="8"/>
        <v>-0.4348272322955867</v>
      </c>
      <c r="AG15" s="7">
        <f t="shared" si="8"/>
        <v>-0.539704653106715</v>
      </c>
      <c r="AH15" s="7">
        <f t="shared" si="8"/>
        <v>-0.06981981981981981</v>
      </c>
      <c r="AI15" s="7">
        <f t="shared" si="8"/>
        <v>-0.029377203290246685</v>
      </c>
      <c r="AJ15" s="7">
        <f t="shared" si="8"/>
        <v>-0.31309771309771306</v>
      </c>
      <c r="AK15" s="7">
        <f t="shared" si="8"/>
        <v>-0.36216216216216207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Neighborhoods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Trawick</dc:creator>
  <cp:keywords/>
  <dc:description/>
  <cp:lastModifiedBy>l0hebe01</cp:lastModifiedBy>
  <cp:lastPrinted>2007-07-13T17:20:21Z</cp:lastPrinted>
  <dcterms:created xsi:type="dcterms:W3CDTF">2007-07-10T18:15:55Z</dcterms:created>
  <dcterms:modified xsi:type="dcterms:W3CDTF">2010-05-13T19:38:22Z</dcterms:modified>
  <cp:category/>
  <cp:version/>
  <cp:contentType/>
  <cp:contentStatus/>
</cp:coreProperties>
</file>