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penr01\Desktop\FORMS PROCEDURES\"/>
    </mc:Choice>
  </mc:AlternateContent>
  <bookViews>
    <workbookView xWindow="0" yWindow="0" windowWidth="25200" windowHeight="10650"/>
  </bookViews>
  <sheets>
    <sheet name="3 yr budget blank" sheetId="1" r:id="rId1"/>
  </sheets>
  <definedNames>
    <definedName name="_xlnm.Print_Area" localSheetId="0">'3 yr budget blank'!$A$1:$V$137</definedName>
  </definedNames>
  <calcPr calcId="162913"/>
</workbook>
</file>

<file path=xl/calcChain.xml><?xml version="1.0" encoding="utf-8"?>
<calcChain xmlns="http://schemas.openxmlformats.org/spreadsheetml/2006/main">
  <c r="H23" i="1" l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R25" i="1"/>
  <c r="S25" i="1"/>
  <c r="Q25" i="1"/>
  <c r="R24" i="1"/>
  <c r="S24" i="1"/>
  <c r="Q24" i="1"/>
  <c r="R23" i="1"/>
  <c r="S23" i="1"/>
  <c r="Q23" i="1"/>
  <c r="R22" i="1"/>
  <c r="S22" i="1"/>
  <c r="Q22" i="1"/>
  <c r="R21" i="1"/>
  <c r="S21" i="1"/>
  <c r="Q21" i="1"/>
  <c r="R20" i="1"/>
  <c r="S20" i="1"/>
  <c r="Q20" i="1"/>
  <c r="R19" i="1"/>
  <c r="S19" i="1"/>
  <c r="Q19" i="1"/>
  <c r="Q82" i="1" l="1"/>
  <c r="U82" i="1" s="1"/>
  <c r="C135" i="1" l="1"/>
  <c r="G75" i="1"/>
  <c r="H75" i="1" s="1"/>
  <c r="F77" i="1"/>
  <c r="F88" i="1" s="1"/>
  <c r="J76" i="1"/>
  <c r="G74" i="1"/>
  <c r="H74" i="1" s="1"/>
  <c r="G71" i="1"/>
  <c r="G86" i="1" s="1"/>
  <c r="H71" i="1"/>
  <c r="H86" i="1" s="1"/>
  <c r="F71" i="1"/>
  <c r="J71" i="1" s="1"/>
  <c r="I64" i="1"/>
  <c r="J59" i="1"/>
  <c r="J60" i="1"/>
  <c r="J61" i="1"/>
  <c r="J58" i="1"/>
  <c r="G62" i="1"/>
  <c r="G90" i="1" s="1"/>
  <c r="H62" i="1"/>
  <c r="H64" i="1" s="1"/>
  <c r="F62" i="1"/>
  <c r="G57" i="1"/>
  <c r="G87" i="1" s="1"/>
  <c r="H57" i="1"/>
  <c r="H87" i="1" s="1"/>
  <c r="F57" i="1"/>
  <c r="J42" i="1"/>
  <c r="J43" i="1"/>
  <c r="J44" i="1"/>
  <c r="J45" i="1"/>
  <c r="J46" i="1"/>
  <c r="J47" i="1"/>
  <c r="J48" i="1"/>
  <c r="J49" i="1"/>
  <c r="J50" i="1"/>
  <c r="J41" i="1"/>
  <c r="G51" i="1"/>
  <c r="G85" i="1" s="1"/>
  <c r="H51" i="1"/>
  <c r="H85" i="1" s="1"/>
  <c r="F51" i="1"/>
  <c r="F85" i="1" s="1"/>
  <c r="G38" i="1"/>
  <c r="G84" i="1" s="1"/>
  <c r="H38" i="1"/>
  <c r="H84" i="1" s="1"/>
  <c r="F38" i="1"/>
  <c r="F84" i="1" s="1"/>
  <c r="Q8" i="1"/>
  <c r="Q9" i="1"/>
  <c r="R9" i="1" s="1"/>
  <c r="S9" i="1" s="1"/>
  <c r="Q10" i="1"/>
  <c r="R10" i="1" s="1"/>
  <c r="Q11" i="1"/>
  <c r="R11" i="1" s="1"/>
  <c r="Q12" i="1"/>
  <c r="L9" i="1"/>
  <c r="B10" i="1"/>
  <c r="L7" i="1"/>
  <c r="B8" i="1"/>
  <c r="F8" i="1" s="1"/>
  <c r="G25" i="1"/>
  <c r="H25" i="1" s="1"/>
  <c r="G24" i="1"/>
  <c r="H24" i="1" s="1"/>
  <c r="F9" i="1"/>
  <c r="G9" i="1" s="1"/>
  <c r="H9" i="1" s="1"/>
  <c r="F11" i="1"/>
  <c r="G11" i="1" s="1"/>
  <c r="F12" i="1"/>
  <c r="F13" i="1"/>
  <c r="G13" i="1" s="1"/>
  <c r="H13" i="1" s="1"/>
  <c r="F14" i="1"/>
  <c r="G14" i="1" s="1"/>
  <c r="H14" i="1" s="1"/>
  <c r="F92" i="1" l="1"/>
  <c r="G12" i="1"/>
  <c r="H12" i="1" s="1"/>
  <c r="F10" i="1"/>
  <c r="G10" i="1" s="1"/>
  <c r="H10" i="1" s="1"/>
  <c r="J57" i="1"/>
  <c r="F86" i="1"/>
  <c r="J86" i="1" s="1"/>
  <c r="F132" i="1" s="1"/>
  <c r="J38" i="1"/>
  <c r="F87" i="1"/>
  <c r="J87" i="1" s="1"/>
  <c r="F64" i="1"/>
  <c r="G64" i="1"/>
  <c r="J51" i="1"/>
  <c r="J62" i="1"/>
  <c r="J74" i="1"/>
  <c r="F90" i="1"/>
  <c r="H90" i="1"/>
  <c r="J85" i="1"/>
  <c r="F131" i="1" s="1"/>
  <c r="J84" i="1"/>
  <c r="F129" i="1" s="1"/>
  <c r="H77" i="1"/>
  <c r="H88" i="1" s="1"/>
  <c r="H92" i="1" s="1"/>
  <c r="G77" i="1"/>
  <c r="G88" i="1" s="1"/>
  <c r="G92" i="1" s="1"/>
  <c r="H11" i="1"/>
  <c r="S11" i="1"/>
  <c r="G8" i="1"/>
  <c r="S10" i="1"/>
  <c r="R12" i="1"/>
  <c r="R8" i="1"/>
  <c r="J25" i="1"/>
  <c r="E8" i="1"/>
  <c r="E9" i="1"/>
  <c r="E10" i="1"/>
  <c r="E11" i="1"/>
  <c r="E12" i="1"/>
  <c r="E13" i="1"/>
  <c r="E14" i="1"/>
  <c r="E7" i="1"/>
  <c r="F130" i="1" l="1"/>
  <c r="J90" i="1"/>
  <c r="J20" i="1"/>
  <c r="U20" i="1"/>
  <c r="J23" i="1"/>
  <c r="S12" i="1"/>
  <c r="S8" i="1"/>
  <c r="H8" i="1"/>
  <c r="Q6" i="1"/>
  <c r="Q81" i="1" s="1"/>
  <c r="L24" i="1"/>
  <c r="L25" i="1"/>
  <c r="P8" i="1"/>
  <c r="P9" i="1"/>
  <c r="P10" i="1"/>
  <c r="P11" i="1"/>
  <c r="P12" i="1"/>
  <c r="P13" i="1"/>
  <c r="Q13" i="1"/>
  <c r="P14" i="1"/>
  <c r="Q14" i="1"/>
  <c r="L19" i="1"/>
  <c r="L20" i="1"/>
  <c r="L21" i="1"/>
  <c r="L22" i="1"/>
  <c r="L23" i="1"/>
  <c r="L18" i="1"/>
  <c r="A25" i="1"/>
  <c r="A21" i="1"/>
  <c r="A22" i="1"/>
  <c r="A23" i="1"/>
  <c r="A24" i="1"/>
  <c r="R6" i="1"/>
  <c r="R81" i="1" s="1"/>
  <c r="S6" i="1"/>
  <c r="S81" i="1" s="1"/>
  <c r="P7" i="1"/>
  <c r="Q7" i="1"/>
  <c r="F118" i="1"/>
  <c r="F119" i="1" s="1"/>
  <c r="G113" i="1"/>
  <c r="G109" i="1"/>
  <c r="H109" i="1" s="1"/>
  <c r="J100" i="1"/>
  <c r="I100" i="1"/>
  <c r="I95" i="1"/>
  <c r="H81" i="1"/>
  <c r="G81" i="1"/>
  <c r="F81" i="1"/>
  <c r="J56" i="1"/>
  <c r="J55" i="1"/>
  <c r="J54" i="1"/>
  <c r="J53" i="1"/>
  <c r="I38" i="1"/>
  <c r="A20" i="1"/>
  <c r="A19" i="1"/>
  <c r="A18" i="1"/>
  <c r="F7" i="1"/>
  <c r="F26" i="1" l="1"/>
  <c r="F15" i="1"/>
  <c r="F82" i="1" s="1"/>
  <c r="J75" i="1"/>
  <c r="R7" i="1"/>
  <c r="Q15" i="1"/>
  <c r="Q18" i="1"/>
  <c r="R14" i="1"/>
  <c r="R13" i="1"/>
  <c r="J24" i="1"/>
  <c r="F101" i="1"/>
  <c r="H118" i="1"/>
  <c r="F114" i="1"/>
  <c r="G114" i="1" s="1"/>
  <c r="H114" i="1" s="1"/>
  <c r="G118" i="1"/>
  <c r="G119" i="1" s="1"/>
  <c r="G7" i="1"/>
  <c r="H113" i="1"/>
  <c r="R15" i="1" l="1"/>
  <c r="R82" i="1" s="1"/>
  <c r="J77" i="1"/>
  <c r="G26" i="1"/>
  <c r="G83" i="1" s="1"/>
  <c r="G15" i="1"/>
  <c r="F32" i="1"/>
  <c r="F83" i="1"/>
  <c r="F89" i="1" s="1"/>
  <c r="F91" i="1" s="1"/>
  <c r="F94" i="1" s="1"/>
  <c r="U22" i="1"/>
  <c r="J22" i="1"/>
  <c r="U21" i="1"/>
  <c r="Q26" i="1"/>
  <c r="Q83" i="1" s="1"/>
  <c r="J64" i="1"/>
  <c r="U19" i="1"/>
  <c r="S13" i="1"/>
  <c r="S14" i="1"/>
  <c r="S7" i="1"/>
  <c r="S15" i="1" s="1"/>
  <c r="R18" i="1"/>
  <c r="J21" i="1"/>
  <c r="J14" i="1"/>
  <c r="I63" i="1"/>
  <c r="I87" i="1" s="1"/>
  <c r="H101" i="1"/>
  <c r="H102" i="1" s="1"/>
  <c r="H103" i="1" s="1"/>
  <c r="H104" i="1" s="1"/>
  <c r="G101" i="1"/>
  <c r="H7" i="1"/>
  <c r="F102" i="1"/>
  <c r="J13" i="1"/>
  <c r="H119" i="1"/>
  <c r="Q91" i="1" l="1"/>
  <c r="R26" i="1"/>
  <c r="R83" i="1" s="1"/>
  <c r="R91" i="1" s="1"/>
  <c r="G82" i="1"/>
  <c r="G32" i="1"/>
  <c r="F95" i="1"/>
  <c r="J88" i="1"/>
  <c r="F133" i="1" s="1"/>
  <c r="H26" i="1"/>
  <c r="H83" i="1" s="1"/>
  <c r="H15" i="1"/>
  <c r="S18" i="1"/>
  <c r="U23" i="1"/>
  <c r="G102" i="1"/>
  <c r="G103" i="1" s="1"/>
  <c r="G104" i="1" s="1"/>
  <c r="F103" i="1"/>
  <c r="S26" i="1" l="1"/>
  <c r="S83" i="1" s="1"/>
  <c r="J19" i="1"/>
  <c r="J101" i="1"/>
  <c r="H82" i="1"/>
  <c r="H89" i="1" s="1"/>
  <c r="H91" i="1" s="1"/>
  <c r="H94" i="1" s="1"/>
  <c r="H95" i="1" s="1"/>
  <c r="H32" i="1"/>
  <c r="G89" i="1"/>
  <c r="G91" i="1" s="1"/>
  <c r="G94" i="1" s="1"/>
  <c r="S82" i="1"/>
  <c r="U25" i="1"/>
  <c r="J102" i="1"/>
  <c r="J8" i="1"/>
  <c r="F104" i="1"/>
  <c r="J104" i="1" s="1"/>
  <c r="I103" i="1"/>
  <c r="I104" i="1" s="1"/>
  <c r="J103" i="1"/>
  <c r="J10" i="1"/>
  <c r="S91" i="1" l="1"/>
  <c r="U91" i="1" s="1"/>
  <c r="U83" i="1"/>
  <c r="G95" i="1"/>
  <c r="U24" i="1"/>
  <c r="H127" i="1"/>
  <c r="U18" i="1"/>
  <c r="J12" i="1"/>
  <c r="J11" i="1"/>
  <c r="J15" i="1"/>
  <c r="J7" i="1"/>
  <c r="J9" i="1"/>
  <c r="J18" i="1" l="1"/>
  <c r="U15" i="1"/>
  <c r="U26" i="1"/>
  <c r="H128" i="1"/>
  <c r="H134" i="1" s="1"/>
  <c r="H136" i="1" s="1"/>
  <c r="H97" i="1"/>
  <c r="J83" i="1" l="1"/>
  <c r="F128" i="1" s="1"/>
  <c r="J26" i="1"/>
  <c r="J82" i="1"/>
  <c r="F127" i="1" s="1"/>
  <c r="F134" i="1" s="1"/>
  <c r="J32" i="1"/>
  <c r="F97" i="1"/>
  <c r="J89" i="1" l="1"/>
  <c r="G97" i="1"/>
  <c r="J91" i="1" l="1"/>
  <c r="J94" i="1" l="1"/>
  <c r="J97" i="1" l="1"/>
  <c r="J95" i="1"/>
  <c r="F135" i="1" s="1"/>
  <c r="F136" i="1" s="1"/>
</calcChain>
</file>

<file path=xl/comments1.xml><?xml version="1.0" encoding="utf-8"?>
<comments xmlns="http://schemas.openxmlformats.org/spreadsheetml/2006/main">
  <authors>
    <author>Penrod,Diane Marie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Penrod,Diane Marie:</t>
        </r>
        <r>
          <rPr>
            <sz val="9"/>
            <color indexed="81"/>
            <rFont val="Tahoma"/>
            <family val="2"/>
          </rPr>
          <t xml:space="preserve">
One month of summer @ 100% based on 9 mo. AY appointment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Penrod,Diane Marie:</t>
        </r>
        <r>
          <rPr>
            <sz val="9"/>
            <color indexed="81"/>
            <rFont val="Tahoma"/>
            <family val="2"/>
          </rPr>
          <t xml:space="preserve">
One month of summer @ 100% based on 9 mo. AY appointment</t>
        </r>
      </text>
    </comment>
  </commentList>
</comments>
</file>

<file path=xl/sharedStrings.xml><?xml version="1.0" encoding="utf-8"?>
<sst xmlns="http://schemas.openxmlformats.org/spreadsheetml/2006/main" count="147" uniqueCount="114">
  <si>
    <t>PI:</t>
  </si>
  <si>
    <t xml:space="preserve">Due Date: </t>
  </si>
  <si>
    <t>Year 1</t>
  </si>
  <si>
    <t>Year 2</t>
  </si>
  <si>
    <t>Year 3</t>
  </si>
  <si>
    <t>Totals</t>
  </si>
  <si>
    <t>Salaries</t>
  </si>
  <si>
    <t>Base Salary</t>
  </si>
  <si>
    <t>%</t>
  </si>
  <si>
    <t># of months</t>
  </si>
  <si>
    <t>Person Months</t>
  </si>
  <si>
    <t xml:space="preserve">   TOTAL SALARIES</t>
  </si>
  <si>
    <t>FRINGES (see Fringe info below)</t>
  </si>
  <si>
    <t xml:space="preserve"> </t>
  </si>
  <si>
    <t>Fringe Information:</t>
  </si>
  <si>
    <t>Salary, faculty and full time staff  28.5%</t>
  </si>
  <si>
    <t>Temp workers 7.65%</t>
  </si>
  <si>
    <t xml:space="preserve">TOTALS SAL &amp; FRINGES </t>
  </si>
  <si>
    <t>Supplies &amp; Expenses</t>
  </si>
  <si>
    <t>Total Supplies &amp; Expenses</t>
  </si>
  <si>
    <t>Subcontractors</t>
  </si>
  <si>
    <t>Subcontract Directs</t>
  </si>
  <si>
    <t>Subcontract indirects</t>
  </si>
  <si>
    <t>Travel</t>
  </si>
  <si>
    <t>Total Travel</t>
  </si>
  <si>
    <t xml:space="preserve">Grad Student Tuition </t>
  </si>
  <si>
    <t>Grad student 1</t>
  </si>
  <si>
    <t>Grad student 2</t>
  </si>
  <si>
    <t>Total Tuition</t>
  </si>
  <si>
    <t>Detailed Budget Totals:</t>
  </si>
  <si>
    <t>Salary Total</t>
  </si>
  <si>
    <t>Fringes Total</t>
  </si>
  <si>
    <t>Equipment Total &gt;$5000</t>
  </si>
  <si>
    <t>Supplies &amp; Expenses Total</t>
  </si>
  <si>
    <t>Travel Total</t>
  </si>
  <si>
    <t>Subcontractor Directs</t>
  </si>
  <si>
    <t>Grad Student Tuition</t>
  </si>
  <si>
    <t>SubTOTAL DIRECTS per year</t>
  </si>
  <si>
    <t>Subcontractor Indirects</t>
  </si>
  <si>
    <t>GRAND TOTAL DIRECTS</t>
  </si>
  <si>
    <t>.</t>
  </si>
  <si>
    <t xml:space="preserve">    </t>
  </si>
  <si>
    <t>Total for F&amp;A calculation</t>
  </si>
  <si>
    <t>Total Requested</t>
  </si>
  <si>
    <t>To Convert budget into Modular Budget:</t>
  </si>
  <si>
    <t>Key in Modular amount requested:</t>
  </si>
  <si>
    <t>F&amp;A Exempt</t>
  </si>
  <si>
    <t xml:space="preserve">Total </t>
  </si>
  <si>
    <t>F&amp;A  @ 48%</t>
  </si>
  <si>
    <t>TUITION CALCULATION TO COMPENSATE FOR TOTAL AMOUNT ALLOWED FOR GRADUATE STUDENT EXPENSES ON</t>
  </si>
  <si>
    <t>AN NIH GRANT:</t>
  </si>
  <si>
    <t>AS OF fy05 MAXIMUM ALLOWED IS $35,568</t>
  </si>
  <si>
    <t>Note: FY05-06 instate  $8010</t>
  </si>
  <si>
    <t>KEY IN YR 1</t>
  </si>
  <si>
    <t>FY05-06 out of state $22074</t>
  </si>
  <si>
    <t>Out of State tuition</t>
  </si>
  <si>
    <t>Key in Yr 1</t>
  </si>
  <si>
    <t>Total Stipend and Insurance per GRA</t>
  </si>
  <si>
    <t>Total COSTS of Grad Student Out of State</t>
  </si>
  <si>
    <t>Total Tuition cost shared by VPR office:</t>
  </si>
  <si>
    <t>Total Tuition to be charged to grant:</t>
  </si>
  <si>
    <t>Key in tuition figure for ea. Out of state student</t>
  </si>
  <si>
    <t xml:space="preserve">                       Proposal Clearance Form TOTALS</t>
  </si>
  <si>
    <t>Agency Requested</t>
  </si>
  <si>
    <t>Salary &amp; Wages</t>
  </si>
  <si>
    <t>Fringe Benefits</t>
  </si>
  <si>
    <t>Equipment&gt;$5000 per item</t>
  </si>
  <si>
    <t>Subcontracts</t>
  </si>
  <si>
    <t>Supplies and Expenses</t>
  </si>
  <si>
    <t>Tuition</t>
  </si>
  <si>
    <t>TOTAL Direct Costs</t>
  </si>
  <si>
    <t>TOTAL Costs</t>
  </si>
  <si>
    <t>COST Share SALARY</t>
  </si>
  <si>
    <t>COST SHARE FRINGES</t>
  </si>
  <si>
    <t>COST SHARE TOTALS</t>
  </si>
  <si>
    <t>COST SHARE</t>
  </si>
  <si>
    <t>Salaries increased by 3% each year</t>
  </si>
  <si>
    <t>Type in names will also carry down to Fringes</t>
  </si>
  <si>
    <t>Graduate Student</t>
  </si>
  <si>
    <t>For Grad Insurance key in Year 1 and formulas will increase by 5% each of years 2-5</t>
  </si>
  <si>
    <t>First $25,000 of each subgrant pays  F&amp;A</t>
  </si>
  <si>
    <t>TOTAL Subcontractors</t>
  </si>
  <si>
    <t xml:space="preserve">Equipment </t>
  </si>
  <si>
    <t>Unit Cost Greater than $5000</t>
  </si>
  <si>
    <r>
      <t xml:space="preserve">F&amp;A Exclusion for Subgrants, Each sub &gt; $25k </t>
    </r>
    <r>
      <rPr>
        <i/>
        <sz val="8"/>
        <color rgb="FFFF0000"/>
        <rFont val="Arial"/>
        <family val="2"/>
      </rPr>
      <t>see note below</t>
    </r>
  </si>
  <si>
    <t>F&amp;A EXCLUSION FOR SUBGRANTS</t>
  </si>
  <si>
    <t xml:space="preserve">Amount for exclusion will need to be typed in </t>
  </si>
  <si>
    <t>for each year</t>
  </si>
  <si>
    <t>SPONSOR REQUESTED FUNDS</t>
  </si>
  <si>
    <t>COST SHARE FUNDS</t>
  </si>
  <si>
    <t>Key in YEAR 1, years 2-5 will increase by 5% each year</t>
  </si>
  <si>
    <t>If you erase formulas, Diane will assist you, 852-2803</t>
  </si>
  <si>
    <t>F&amp;A Exclusions Equip &amp; Tuition</t>
  </si>
  <si>
    <t>created by Diane Penrod</t>
  </si>
  <si>
    <t>F&amp;A RATE</t>
  </si>
  <si>
    <t>Postdoc 39%</t>
  </si>
  <si>
    <t>FY18  Doc Candidacy $4,086</t>
  </si>
  <si>
    <t xml:space="preserve"> Note: FY18  Insurance is $227.17/mo   $2726</t>
  </si>
  <si>
    <t>PI AY</t>
  </si>
  <si>
    <t>PI Summer</t>
  </si>
  <si>
    <t>Proposal Sponsor</t>
  </si>
  <si>
    <t>Co-I Summer</t>
  </si>
  <si>
    <t>Co-I AY</t>
  </si>
  <si>
    <t>IF needing Cost Share Calculated due to NIH Max Salary ( as of 1-1-18 for NIH Max Salary for 9 mo. appt is $142,200)</t>
  </si>
  <si>
    <t>contact A&amp;S Research Office</t>
  </si>
  <si>
    <t>TYPE ONLY IN BLUE HIGHLIGHTED AREAS, otherwise you will erase formulas</t>
  </si>
  <si>
    <t>FY18  Resident $16,332</t>
  </si>
  <si>
    <t>Justification must state how travel expenses benefit this specific project</t>
  </si>
  <si>
    <t>F&amp;A  @ %</t>
  </si>
  <si>
    <t>F&amp;A</t>
  </si>
  <si>
    <t>FROM SPONSOR</t>
  </si>
  <si>
    <t>CS</t>
  </si>
  <si>
    <t>Key in dates In blue box under Year , they will link to all other cells on spreadsheet:</t>
  </si>
  <si>
    <t>Speed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</si>
</sst>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32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i/>
      <sz val="9"/>
      <name val="Arial"/>
      <family val="2"/>
    </font>
    <font>
      <sz val="11"/>
      <color indexed="62"/>
      <name val="Calibri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0"/>
      <color indexed="10"/>
      <name val="Arial"/>
      <family val="2"/>
    </font>
    <font>
      <sz val="7"/>
      <color indexed="10"/>
      <name val="Arial"/>
      <family val="2"/>
    </font>
    <font>
      <i/>
      <sz val="8"/>
      <color rgb="FFFF0000"/>
      <name val="Arial"/>
      <family val="2"/>
    </font>
    <font>
      <b/>
      <i/>
      <sz val="8"/>
      <color indexed="10"/>
      <name val="Arial"/>
      <family val="2"/>
    </font>
    <font>
      <b/>
      <i/>
      <sz val="8"/>
      <color rgb="FFFF0000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3F7B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ill="1" applyBorder="1"/>
    <xf numFmtId="17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Border="1"/>
    <xf numFmtId="0" fontId="5" fillId="0" borderId="0" xfId="0" applyFont="1" applyFill="1"/>
    <xf numFmtId="0" fontId="1" fillId="0" borderId="0" xfId="0" applyFont="1" applyFill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0" fontId="4" fillId="0" borderId="0" xfId="0" applyFont="1" applyFill="1" applyBorder="1"/>
    <xf numFmtId="0" fontId="8" fillId="0" borderId="0" xfId="0" applyFont="1"/>
    <xf numFmtId="164" fontId="5" fillId="0" borderId="0" xfId="2" applyNumberFormat="1" applyFont="1" applyFill="1"/>
    <xf numFmtId="2" fontId="5" fillId="0" borderId="0" xfId="3" applyNumberFormat="1" applyFont="1"/>
    <xf numFmtId="166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5" fillId="0" borderId="0" xfId="2" applyNumberFormat="1" applyFont="1" applyFill="1" applyBorder="1"/>
    <xf numFmtId="164" fontId="5" fillId="0" borderId="0" xfId="0" applyNumberFormat="1" applyFont="1" applyFill="1" applyBorder="1"/>
    <xf numFmtId="164" fontId="5" fillId="0" borderId="0" xfId="2" applyNumberFormat="1" applyFont="1" applyAlignment="1">
      <alignment horizontal="center" wrapText="1"/>
    </xf>
    <xf numFmtId="0" fontId="4" fillId="0" borderId="0" xfId="0" applyFont="1"/>
    <xf numFmtId="164" fontId="5" fillId="0" borderId="0" xfId="2" applyNumberFormat="1" applyFont="1"/>
    <xf numFmtId="9" fontId="5" fillId="0" borderId="0" xfId="3" applyFont="1"/>
    <xf numFmtId="166" fontId="5" fillId="0" borderId="1" xfId="1" applyNumberFormat="1" applyFont="1" applyBorder="1" applyAlignment="1">
      <alignment horizontal="center" wrapText="1"/>
    </xf>
    <xf numFmtId="164" fontId="5" fillId="0" borderId="1" xfId="2" applyNumberFormat="1" applyFont="1" applyBorder="1" applyAlignment="1">
      <alignment horizontal="center" wrapText="1"/>
    </xf>
    <xf numFmtId="0" fontId="3" fillId="0" borderId="0" xfId="0" applyFont="1" applyFill="1"/>
    <xf numFmtId="164" fontId="5" fillId="0" borderId="0" xfId="2" applyNumberFormat="1" applyFont="1" applyBorder="1" applyAlignment="1">
      <alignment horizontal="center" wrapText="1"/>
    </xf>
    <xf numFmtId="164" fontId="5" fillId="0" borderId="0" xfId="2" applyNumberFormat="1" applyFont="1" applyFill="1" applyBorder="1" applyAlignment="1">
      <alignment horizontal="center" wrapText="1"/>
    </xf>
    <xf numFmtId="164" fontId="5" fillId="0" borderId="0" xfId="2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2" fontId="5" fillId="0" borderId="0" xfId="2" applyNumberFormat="1" applyFont="1"/>
    <xf numFmtId="10" fontId="5" fillId="0" borderId="0" xfId="3" applyNumberFormat="1" applyFont="1"/>
    <xf numFmtId="164" fontId="4" fillId="0" borderId="0" xfId="2" applyNumberFormat="1" applyFont="1"/>
    <xf numFmtId="0" fontId="10" fillId="0" borderId="0" xfId="0" applyFont="1"/>
    <xf numFmtId="0" fontId="11" fillId="0" borderId="0" xfId="0" applyFont="1"/>
    <xf numFmtId="0" fontId="9" fillId="0" borderId="0" xfId="0" applyFont="1"/>
    <xf numFmtId="9" fontId="9" fillId="0" borderId="0" xfId="3" applyFont="1"/>
    <xf numFmtId="164" fontId="9" fillId="0" borderId="0" xfId="2" applyNumberFormat="1" applyFont="1" applyBorder="1" applyAlignment="1">
      <alignment horizontal="center" wrapText="1"/>
    </xf>
    <xf numFmtId="164" fontId="9" fillId="0" borderId="0" xfId="2" applyNumberFormat="1" applyFont="1" applyFill="1" applyBorder="1" applyAlignment="1">
      <alignment horizontal="center" wrapText="1"/>
    </xf>
    <xf numFmtId="164" fontId="9" fillId="0" borderId="0" xfId="2" applyNumberFormat="1" applyFont="1" applyAlignment="1">
      <alignment horizontal="center" wrapText="1"/>
    </xf>
    <xf numFmtId="164" fontId="9" fillId="0" borderId="0" xfId="0" applyNumberFormat="1" applyFont="1" applyFill="1"/>
    <xf numFmtId="0" fontId="5" fillId="0" borderId="0" xfId="0" applyFont="1"/>
    <xf numFmtId="0" fontId="0" fillId="0" borderId="0" xfId="0" applyBorder="1"/>
    <xf numFmtId="164" fontId="0" fillId="0" borderId="0" xfId="0" applyNumberFormat="1" applyFill="1" applyBorder="1"/>
    <xf numFmtId="164" fontId="5" fillId="0" borderId="0" xfId="2" quotePrefix="1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/>
    <xf numFmtId="164" fontId="5" fillId="0" borderId="1" xfId="2" applyNumberFormat="1" applyFont="1" applyFill="1" applyBorder="1" applyAlignment="1">
      <alignment horizontal="center" wrapText="1"/>
    </xf>
    <xf numFmtId="0" fontId="8" fillId="0" borderId="0" xfId="0" applyFont="1" applyFill="1" applyBorder="1"/>
    <xf numFmtId="164" fontId="4" fillId="0" borderId="0" xfId="2" applyNumberFormat="1" applyFont="1" applyFill="1"/>
    <xf numFmtId="0" fontId="4" fillId="0" borderId="0" xfId="0" applyFont="1" applyFill="1"/>
    <xf numFmtId="164" fontId="5" fillId="0" borderId="0" xfId="2" quotePrefix="1" applyNumberFormat="1" applyFont="1" applyFill="1" applyAlignment="1">
      <alignment horizontal="center" wrapText="1"/>
    </xf>
    <xf numFmtId="164" fontId="1" fillId="0" borderId="0" xfId="0" applyNumberFormat="1" applyFont="1" applyFill="1"/>
    <xf numFmtId="44" fontId="5" fillId="0" borderId="0" xfId="2" applyFont="1" applyFill="1" applyBorder="1"/>
    <xf numFmtId="44" fontId="0" fillId="0" borderId="0" xfId="0" applyNumberFormat="1" applyFill="1" applyBorder="1"/>
    <xf numFmtId="164" fontId="0" fillId="0" borderId="0" xfId="0" applyNumberFormat="1" applyFill="1"/>
    <xf numFmtId="0" fontId="8" fillId="0" borderId="0" xfId="0" applyFont="1" applyFill="1"/>
    <xf numFmtId="164" fontId="8" fillId="0" borderId="0" xfId="0" applyNumberFormat="1" applyFont="1" applyFill="1"/>
    <xf numFmtId="0" fontId="6" fillId="0" borderId="0" xfId="0" applyFont="1" applyFill="1" applyBorder="1"/>
    <xf numFmtId="164" fontId="9" fillId="0" borderId="0" xfId="2" applyNumberFormat="1" applyFont="1" applyFill="1" applyAlignment="1">
      <alignment horizontal="center" wrapText="1"/>
    </xf>
    <xf numFmtId="164" fontId="3" fillId="0" borderId="0" xfId="2" applyNumberFormat="1" applyFont="1"/>
    <xf numFmtId="0" fontId="11" fillId="0" borderId="0" xfId="0" applyFont="1" applyFill="1" applyBorder="1"/>
    <xf numFmtId="0" fontId="14" fillId="0" borderId="0" xfId="0" applyFont="1"/>
    <xf numFmtId="0" fontId="4" fillId="0" borderId="0" xfId="0" applyFont="1" applyFill="1" applyAlignment="1">
      <alignment horizontal="center" wrapText="1"/>
    </xf>
    <xf numFmtId="0" fontId="2" fillId="0" borderId="0" xfId="0" applyFont="1" applyFill="1"/>
    <xf numFmtId="0" fontId="1" fillId="0" borderId="0" xfId="0" applyFont="1"/>
    <xf numFmtId="164" fontId="5" fillId="0" borderId="2" xfId="2" applyNumberFormat="1" applyFont="1" applyFill="1" applyBorder="1" applyAlignment="1">
      <alignment horizontal="center" wrapText="1"/>
    </xf>
    <xf numFmtId="0" fontId="2" fillId="0" borderId="0" xfId="0" applyFont="1" applyFill="1" applyBorder="1"/>
    <xf numFmtId="164" fontId="5" fillId="0" borderId="0" xfId="2" applyNumberFormat="1" applyFont="1" applyFill="1" applyBorder="1" applyAlignment="1">
      <alignment wrapText="1"/>
    </xf>
    <xf numFmtId="9" fontId="8" fillId="0" borderId="0" xfId="0" applyNumberFormat="1" applyFont="1" applyBorder="1"/>
    <xf numFmtId="0" fontId="5" fillId="0" borderId="0" xfId="0" applyFont="1" applyFill="1" applyBorder="1" applyAlignment="1"/>
    <xf numFmtId="2" fontId="5" fillId="0" borderId="0" xfId="0" applyNumberFormat="1" applyFont="1" applyFill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6" fillId="0" borderId="0" xfId="0" applyFont="1" applyFill="1"/>
    <xf numFmtId="0" fontId="16" fillId="2" borderId="0" xfId="0" applyFont="1" applyFill="1" applyBorder="1"/>
    <xf numFmtId="0" fontId="0" fillId="2" borderId="0" xfId="0" applyFill="1" applyBorder="1"/>
    <xf numFmtId="0" fontId="18" fillId="2" borderId="0" xfId="0" applyFont="1" applyFill="1"/>
    <xf numFmtId="0" fontId="0" fillId="2" borderId="0" xfId="0" applyFill="1"/>
    <xf numFmtId="164" fontId="8" fillId="0" borderId="0" xfId="2" applyNumberFormat="1" applyFont="1" applyFill="1"/>
    <xf numFmtId="0" fontId="8" fillId="0" borderId="0" xfId="0" applyFont="1" applyFill="1" applyBorder="1" applyAlignment="1">
      <alignment horizontal="right"/>
    </xf>
    <xf numFmtId="0" fontId="0" fillId="0" borderId="0" xfId="0" quotePrefix="1"/>
    <xf numFmtId="0" fontId="16" fillId="0" borderId="0" xfId="0" applyFont="1" applyFill="1" applyBorder="1"/>
    <xf numFmtId="0" fontId="19" fillId="0" borderId="0" xfId="0" applyFont="1" applyFill="1" applyBorder="1"/>
    <xf numFmtId="44" fontId="16" fillId="0" borderId="0" xfId="2" applyFont="1" applyFill="1" applyBorder="1"/>
    <xf numFmtId="0" fontId="10" fillId="0" borderId="0" xfId="0" applyFont="1" applyFill="1" applyBorder="1"/>
    <xf numFmtId="166" fontId="20" fillId="0" borderId="0" xfId="1" applyNumberFormat="1" applyFont="1" applyFill="1" applyBorder="1"/>
    <xf numFmtId="0" fontId="21" fillId="0" borderId="0" xfId="0" applyFont="1" applyFill="1" applyBorder="1"/>
    <xf numFmtId="0" fontId="3" fillId="0" borderId="0" xfId="0" applyFont="1" applyFill="1" applyBorder="1"/>
    <xf numFmtId="164" fontId="5" fillId="0" borderId="1" xfId="2" applyNumberFormat="1" applyFont="1" applyFill="1" applyBorder="1"/>
    <xf numFmtId="14" fontId="0" fillId="0" borderId="0" xfId="0" applyNumberFormat="1"/>
    <xf numFmtId="0" fontId="13" fillId="0" borderId="0" xfId="0" applyFont="1" applyFill="1"/>
    <xf numFmtId="164" fontId="20" fillId="0" borderId="0" xfId="2" applyNumberFormat="1" applyFont="1"/>
    <xf numFmtId="0" fontId="22" fillId="0" borderId="0" xfId="0" applyFont="1"/>
    <xf numFmtId="164" fontId="5" fillId="3" borderId="0" xfId="1" applyNumberFormat="1" applyFont="1" applyFill="1" applyAlignment="1">
      <alignment horizontal="center" wrapText="1"/>
    </xf>
    <xf numFmtId="164" fontId="5" fillId="0" borderId="1" xfId="2" quotePrefix="1" applyNumberFormat="1" applyFont="1" applyFill="1" applyBorder="1" applyAlignment="1">
      <alignment horizontal="center" wrapText="1"/>
    </xf>
    <xf numFmtId="164" fontId="9" fillId="0" borderId="3" xfId="2" applyNumberFormat="1" applyFont="1" applyFill="1" applyBorder="1" applyAlignment="1">
      <alignment horizontal="center" wrapText="1"/>
    </xf>
    <xf numFmtId="0" fontId="20" fillId="0" borderId="0" xfId="0" applyFont="1" applyFill="1"/>
    <xf numFmtId="0" fontId="3" fillId="0" borderId="1" xfId="0" applyFont="1" applyBorder="1"/>
    <xf numFmtId="0" fontId="0" fillId="0" borderId="1" xfId="0" applyFill="1" applyBorder="1"/>
    <xf numFmtId="9" fontId="9" fillId="0" borderId="1" xfId="3" applyFont="1" applyBorder="1"/>
    <xf numFmtId="164" fontId="9" fillId="0" borderId="1" xfId="2" applyNumberFormat="1" applyFont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wrapText="1"/>
    </xf>
    <xf numFmtId="164" fontId="5" fillId="0" borderId="3" xfId="2" applyNumberFormat="1" applyFont="1" applyFill="1" applyBorder="1" applyAlignment="1">
      <alignment horizontal="center" wrapText="1"/>
    </xf>
    <xf numFmtId="0" fontId="0" fillId="0" borderId="4" xfId="0" applyFill="1" applyBorder="1"/>
    <xf numFmtId="0" fontId="25" fillId="0" borderId="0" xfId="0" applyFont="1" applyFill="1"/>
    <xf numFmtId="0" fontId="25" fillId="0" borderId="0" xfId="0" applyFont="1"/>
    <xf numFmtId="164" fontId="22" fillId="0" borderId="0" xfId="2" applyNumberFormat="1" applyFont="1" applyFill="1"/>
    <xf numFmtId="0" fontId="23" fillId="0" borderId="0" xfId="0" applyFont="1"/>
    <xf numFmtId="0" fontId="20" fillId="0" borderId="0" xfId="0" applyFont="1"/>
    <xf numFmtId="0" fontId="24" fillId="0" borderId="0" xfId="0" applyFont="1" applyFill="1"/>
    <xf numFmtId="0" fontId="29" fillId="0" borderId="0" xfId="0" applyFont="1" applyFill="1" applyBorder="1"/>
    <xf numFmtId="0" fontId="0" fillId="5" borderId="0" xfId="0" applyFill="1"/>
    <xf numFmtId="0" fontId="5" fillId="6" borderId="0" xfId="0" applyFont="1" applyFill="1" applyBorder="1"/>
    <xf numFmtId="0" fontId="4" fillId="6" borderId="0" xfId="0" applyFont="1" applyFill="1" applyBorder="1"/>
    <xf numFmtId="0" fontId="0" fillId="6" borderId="0" xfId="0" applyFill="1"/>
    <xf numFmtId="0" fontId="8" fillId="6" borderId="0" xfId="0" applyFont="1" applyFill="1"/>
    <xf numFmtId="164" fontId="5" fillId="6" borderId="0" xfId="2" applyNumberFormat="1" applyFont="1" applyFill="1"/>
    <xf numFmtId="165" fontId="5" fillId="6" borderId="0" xfId="3" applyNumberFormat="1" applyFont="1" applyFill="1"/>
    <xf numFmtId="1" fontId="5" fillId="6" borderId="0" xfId="3" applyNumberFormat="1" applyFont="1" applyFill="1"/>
    <xf numFmtId="9" fontId="5" fillId="6" borderId="0" xfId="3" applyFont="1" applyFill="1"/>
    <xf numFmtId="14" fontId="4" fillId="6" borderId="0" xfId="0" applyNumberFormat="1" applyFont="1" applyFill="1" applyAlignment="1">
      <alignment horizontal="center" wrapText="1"/>
    </xf>
    <xf numFmtId="164" fontId="5" fillId="6" borderId="0" xfId="2" applyNumberFormat="1" applyFont="1" applyFill="1" applyBorder="1"/>
    <xf numFmtId="9" fontId="5" fillId="6" borderId="0" xfId="3" applyFont="1" applyFill="1" applyBorder="1"/>
    <xf numFmtId="0" fontId="0" fillId="6" borderId="0" xfId="0" applyFill="1" applyBorder="1"/>
    <xf numFmtId="9" fontId="0" fillId="6" borderId="0" xfId="3" applyFont="1" applyFill="1" applyBorder="1"/>
    <xf numFmtId="10" fontId="5" fillId="6" borderId="0" xfId="3" applyNumberFormat="1" applyFont="1" applyFill="1"/>
    <xf numFmtId="0" fontId="2" fillId="6" borderId="0" xfId="0" applyFont="1" applyFill="1"/>
    <xf numFmtId="0" fontId="5" fillId="6" borderId="0" xfId="0" applyFont="1" applyFill="1"/>
    <xf numFmtId="164" fontId="5" fillId="6" borderId="0" xfId="2" applyNumberFormat="1" applyFont="1" applyFill="1" applyBorder="1" applyAlignment="1">
      <alignment horizontal="center" wrapText="1"/>
    </xf>
    <xf numFmtId="164" fontId="4" fillId="6" borderId="0" xfId="2" applyNumberFormat="1" applyFont="1" applyFill="1"/>
    <xf numFmtId="164" fontId="5" fillId="6" borderId="0" xfId="2" quotePrefix="1" applyNumberFormat="1" applyFont="1" applyFill="1" applyAlignment="1">
      <alignment horizontal="center" wrapText="1"/>
    </xf>
    <xf numFmtId="0" fontId="4" fillId="6" borderId="0" xfId="0" applyFont="1" applyFill="1"/>
    <xf numFmtId="0" fontId="2" fillId="7" borderId="0" xfId="0" applyFont="1" applyFill="1"/>
    <xf numFmtId="164" fontId="5" fillId="6" borderId="0" xfId="2" applyNumberFormat="1" applyFont="1" applyFill="1" applyAlignment="1">
      <alignment horizontal="center" wrapText="1"/>
    </xf>
    <xf numFmtId="164" fontId="9" fillId="6" borderId="0" xfId="2" applyNumberFormat="1" applyFont="1" applyFill="1" applyAlignment="1">
      <alignment horizontal="center" wrapText="1"/>
    </xf>
    <xf numFmtId="164" fontId="0" fillId="7" borderId="1" xfId="0" applyNumberFormat="1" applyFill="1" applyBorder="1"/>
    <xf numFmtId="164" fontId="5" fillId="7" borderId="1" xfId="2" applyNumberFormat="1" applyFont="1" applyFill="1" applyBorder="1" applyAlignment="1">
      <alignment horizontal="center" wrapText="1"/>
    </xf>
    <xf numFmtId="164" fontId="4" fillId="7" borderId="1" xfId="2" applyNumberFormat="1" applyFont="1" applyFill="1" applyBorder="1"/>
    <xf numFmtId="0" fontId="30" fillId="0" borderId="0" xfId="0" applyFont="1"/>
    <xf numFmtId="0" fontId="30" fillId="0" borderId="0" xfId="0" applyFont="1" applyFill="1"/>
    <xf numFmtId="0" fontId="21" fillId="0" borderId="0" xfId="0" applyFont="1"/>
    <xf numFmtId="9" fontId="4" fillId="0" borderId="0" xfId="3" applyFont="1"/>
    <xf numFmtId="164" fontId="22" fillId="0" borderId="0" xfId="2" applyNumberFormat="1" applyFont="1"/>
    <xf numFmtId="164" fontId="5" fillId="7" borderId="4" xfId="2" applyNumberFormat="1" applyFont="1" applyFill="1" applyBorder="1" applyAlignment="1">
      <alignment horizontal="center" wrapText="1"/>
    </xf>
    <xf numFmtId="9" fontId="8" fillId="6" borderId="0" xfId="0" applyNumberFormat="1" applyFont="1" applyFill="1"/>
    <xf numFmtId="9" fontId="8" fillId="0" borderId="0" xfId="0" applyNumberFormat="1" applyFont="1"/>
    <xf numFmtId="164" fontId="2" fillId="0" borderId="0" xfId="2" applyNumberFormat="1" applyFont="1" applyFill="1"/>
    <xf numFmtId="17" fontId="2" fillId="7" borderId="0" xfId="0" applyNumberFormat="1" applyFont="1" applyFill="1"/>
    <xf numFmtId="17" fontId="2" fillId="5" borderId="0" xfId="0" applyNumberFormat="1" applyFont="1" applyFill="1"/>
    <xf numFmtId="0" fontId="25" fillId="0" borderId="0" xfId="0" applyFont="1" applyFill="1" applyBorder="1"/>
    <xf numFmtId="0" fontId="29" fillId="4" borderId="0" xfId="0" applyFont="1" applyFill="1"/>
    <xf numFmtId="0" fontId="28" fillId="4" borderId="0" xfId="0" applyFont="1" applyFill="1"/>
    <xf numFmtId="14" fontId="31" fillId="4" borderId="0" xfId="0" applyNumberFormat="1" applyFont="1" applyFill="1"/>
    <xf numFmtId="0" fontId="2" fillId="7" borderId="0" xfId="0" applyFont="1" applyFill="1" applyBorder="1" applyAlignment="1">
      <alignment horizontal="left"/>
    </xf>
    <xf numFmtId="0" fontId="8" fillId="7" borderId="0" xfId="0" applyFont="1" applyFill="1" applyBorder="1"/>
    <xf numFmtId="164" fontId="2" fillId="5" borderId="0" xfId="2" applyNumberFormat="1" applyFont="1" applyFill="1" applyBorder="1"/>
    <xf numFmtId="164" fontId="8" fillId="5" borderId="0" xfId="2" applyNumberFormat="1" applyFont="1" applyFill="1"/>
    <xf numFmtId="164" fontId="9" fillId="0" borderId="1" xfId="2" applyNumberFormat="1" applyFont="1" applyFill="1" applyBorder="1" applyAlignment="1">
      <alignment horizontal="center" wrapText="1"/>
    </xf>
  </cellXfs>
  <cellStyles count="7">
    <cellStyle name="Comma" xfId="1" builtinId="3"/>
    <cellStyle name="Currency" xfId="2" builtinId="4"/>
    <cellStyle name="Currency 2" xfId="4"/>
    <cellStyle name="Normal" xfId="0" builtinId="0"/>
    <cellStyle name="Normal 2" xfId="5"/>
    <cellStyle name="Percent" xfId="3" builtinId="5"/>
    <cellStyle name="Percent 2" xfId="6"/>
  </cellStyles>
  <dxfs count="0"/>
  <tableStyles count="0" defaultTableStyle="TableStyleMedium9" defaultPivotStyle="PivotStyleLight16"/>
  <colors>
    <mruColors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52"/>
  <sheetViews>
    <sheetView tabSelected="1" zoomScaleNormal="100" workbookViewId="0">
      <selection activeCell="P30" sqref="P30"/>
    </sheetView>
  </sheetViews>
  <sheetFormatPr defaultRowHeight="12.75" x14ac:dyDescent="0.2"/>
  <cols>
    <col min="1" max="1" width="24" customWidth="1"/>
    <col min="2" max="2" width="10" customWidth="1"/>
    <col min="3" max="3" width="6" customWidth="1"/>
    <col min="4" max="4" width="6.28515625" customWidth="1"/>
    <col min="5" max="5" width="7" customWidth="1"/>
    <col min="6" max="6" width="10.28515625" customWidth="1"/>
    <col min="7" max="7" width="9.85546875" customWidth="1"/>
    <col min="8" max="8" width="9.42578125" customWidth="1"/>
    <col min="9" max="9" width="0.85546875" customWidth="1"/>
    <col min="10" max="10" width="12.5703125" customWidth="1"/>
    <col min="11" max="11" width="5.28515625" customWidth="1"/>
    <col min="12" max="12" width="14.7109375" customWidth="1"/>
    <col min="13" max="13" width="8.5703125" customWidth="1"/>
    <col min="14" max="14" width="6.85546875" customWidth="1"/>
    <col min="15" max="15" width="7" customWidth="1"/>
    <col min="16" max="16" width="8.7109375" customWidth="1"/>
    <col min="17" max="18" width="9.5703125" customWidth="1"/>
    <col min="19" max="19" width="8.5703125" customWidth="1"/>
    <col min="20" max="20" width="2.7109375" customWidth="1"/>
    <col min="21" max="21" width="10.85546875" customWidth="1"/>
  </cols>
  <sheetData>
    <row r="1" spans="1:26" s="2" customFormat="1" x14ac:dyDescent="0.2">
      <c r="A1" s="1" t="s">
        <v>0</v>
      </c>
      <c r="B1" s="123"/>
      <c r="D1" s="159" t="s">
        <v>105</v>
      </c>
      <c r="E1" s="160"/>
      <c r="F1" s="160"/>
      <c r="G1" s="160"/>
      <c r="H1" s="160"/>
      <c r="I1" s="160"/>
      <c r="J1" s="161"/>
      <c r="L1" s="3"/>
      <c r="M1" s="3"/>
      <c r="N1" s="3"/>
      <c r="O1" s="3"/>
    </row>
    <row r="2" spans="1:26" s="2" customFormat="1" x14ac:dyDescent="0.2">
      <c r="A2" s="1" t="s">
        <v>100</v>
      </c>
      <c r="B2" s="123"/>
      <c r="F2" s="118" t="s">
        <v>91</v>
      </c>
      <c r="G2"/>
      <c r="L2" s="158" t="s">
        <v>103</v>
      </c>
      <c r="M2" s="3"/>
      <c r="N2" s="3"/>
      <c r="O2" s="3"/>
    </row>
    <row r="3" spans="1:26" s="2" customFormat="1" x14ac:dyDescent="0.2">
      <c r="A3" s="4" t="s">
        <v>1</v>
      </c>
      <c r="B3" s="123"/>
      <c r="C3"/>
      <c r="D3"/>
      <c r="E3"/>
      <c r="F3" s="40" t="s">
        <v>76</v>
      </c>
      <c r="G3"/>
      <c r="H3"/>
      <c r="I3"/>
      <c r="J3"/>
      <c r="L3" s="158" t="s">
        <v>104</v>
      </c>
      <c r="M3" s="119"/>
      <c r="N3" s="119"/>
      <c r="O3"/>
      <c r="P3"/>
      <c r="Q3" s="100"/>
      <c r="R3"/>
      <c r="S3"/>
      <c r="T3"/>
      <c r="U3"/>
    </row>
    <row r="4" spans="1:26" s="2" customFormat="1" x14ac:dyDescent="0.2">
      <c r="A4" s="156" t="s">
        <v>88</v>
      </c>
      <c r="B4"/>
      <c r="C4"/>
      <c r="D4"/>
      <c r="E4"/>
      <c r="F4" s="117" t="s">
        <v>112</v>
      </c>
      <c r="G4"/>
      <c r="H4"/>
      <c r="I4"/>
      <c r="J4"/>
      <c r="L4" s="157" t="s">
        <v>89</v>
      </c>
      <c r="M4" s="120"/>
      <c r="N4"/>
      <c r="O4"/>
      <c r="P4"/>
      <c r="Q4" s="100"/>
      <c r="R4"/>
      <c r="S4"/>
      <c r="T4"/>
      <c r="U4"/>
    </row>
    <row r="5" spans="1:26" s="2" customFormat="1" x14ac:dyDescent="0.2">
      <c r="A5" s="40" t="s">
        <v>77</v>
      </c>
      <c r="B5"/>
      <c r="C5"/>
      <c r="D5"/>
      <c r="E5"/>
      <c r="F5" s="6" t="s">
        <v>2</v>
      </c>
      <c r="G5" s="6" t="s">
        <v>3</v>
      </c>
      <c r="H5" s="6" t="s">
        <v>4</v>
      </c>
      <c r="I5"/>
      <c r="J5" s="7" t="s">
        <v>5</v>
      </c>
      <c r="L5" s="8"/>
      <c r="M5"/>
      <c r="N5"/>
      <c r="O5"/>
      <c r="P5"/>
      <c r="Q5" s="6" t="s">
        <v>2</v>
      </c>
      <c r="R5" s="6" t="s">
        <v>3</v>
      </c>
      <c r="S5" s="6" t="s">
        <v>4</v>
      </c>
      <c r="T5"/>
      <c r="U5" s="7" t="s">
        <v>5</v>
      </c>
    </row>
    <row r="6" spans="1:26" s="2" customFormat="1" ht="27.75" x14ac:dyDescent="0.2">
      <c r="A6" s="12" t="s">
        <v>6</v>
      </c>
      <c r="B6" s="13" t="s">
        <v>7</v>
      </c>
      <c r="C6" s="12" t="s">
        <v>8</v>
      </c>
      <c r="D6" s="14" t="s">
        <v>9</v>
      </c>
      <c r="E6" s="15" t="s">
        <v>10</v>
      </c>
      <c r="F6" s="129"/>
      <c r="G6" s="129"/>
      <c r="H6" s="129"/>
      <c r="I6"/>
      <c r="J6" s="7"/>
      <c r="L6" s="17" t="s">
        <v>72</v>
      </c>
      <c r="M6" s="13" t="s">
        <v>7</v>
      </c>
      <c r="N6" s="12" t="s">
        <v>8</v>
      </c>
      <c r="O6" s="14" t="s">
        <v>9</v>
      </c>
      <c r="P6" s="15" t="s">
        <v>10</v>
      </c>
      <c r="Q6" s="16">
        <f>F6</f>
        <v>0</v>
      </c>
      <c r="R6" s="16">
        <f>G6</f>
        <v>0</v>
      </c>
      <c r="S6" s="16">
        <f>H6</f>
        <v>0</v>
      </c>
      <c r="T6"/>
      <c r="U6" s="7"/>
    </row>
    <row r="7" spans="1:26" s="2" customFormat="1" x14ac:dyDescent="0.2">
      <c r="A7" s="124" t="s">
        <v>98</v>
      </c>
      <c r="B7" s="125"/>
      <c r="C7" s="126"/>
      <c r="D7" s="127"/>
      <c r="E7" s="20">
        <f>D7*C7</f>
        <v>0</v>
      </c>
      <c r="F7" s="22">
        <f t="shared" ref="F7" si="0">ROUND((C7*B7),0)</f>
        <v>0</v>
      </c>
      <c r="G7" s="22">
        <f t="shared" ref="G7:H7" si="1">ROUND((F7*1.03),0)</f>
        <v>0</v>
      </c>
      <c r="H7" s="22">
        <f t="shared" si="1"/>
        <v>0</v>
      </c>
      <c r="I7"/>
      <c r="J7" s="23">
        <f t="shared" ref="J7:J14" si="2">SUM(F7:H7)</f>
        <v>0</v>
      </c>
      <c r="L7" s="8" t="str">
        <f>A7</f>
        <v>PI AY</v>
      </c>
      <c r="M7" s="130"/>
      <c r="N7" s="131"/>
      <c r="O7" s="130"/>
      <c r="P7" s="20">
        <f t="shared" ref="P7" si="3">O7*N7</f>
        <v>0</v>
      </c>
      <c r="Q7" s="21">
        <f t="shared" ref="Q7" si="4">ROUND((N7*M7),0)</f>
        <v>0</v>
      </c>
      <c r="R7" s="22">
        <f t="shared" ref="R7" si="5">ROUND((Q7*1.03),0)</f>
        <v>0</v>
      </c>
      <c r="S7" s="22">
        <f t="shared" ref="S7" si="6">ROUND((R7*1.03),0)</f>
        <v>0</v>
      </c>
      <c r="T7" s="24"/>
    </row>
    <row r="8" spans="1:26" s="2" customFormat="1" x14ac:dyDescent="0.2">
      <c r="A8" s="124" t="s">
        <v>99</v>
      </c>
      <c r="B8" s="125">
        <f>B7/9</f>
        <v>0</v>
      </c>
      <c r="C8" s="126"/>
      <c r="D8" s="127"/>
      <c r="E8" s="20">
        <f t="shared" ref="E8:E14" si="7">D8*C8</f>
        <v>0</v>
      </c>
      <c r="F8" s="22">
        <f>ROUND((C8*B8*D8),0)</f>
        <v>0</v>
      </c>
      <c r="G8" s="22">
        <f t="shared" ref="G8:G14" si="8">ROUND((F8*1.03),0)</f>
        <v>0</v>
      </c>
      <c r="H8" s="22">
        <f t="shared" ref="H8:H14" si="9">ROUND((G8*1.03),0)</f>
        <v>0</v>
      </c>
      <c r="I8"/>
      <c r="J8" s="23">
        <f t="shared" si="2"/>
        <v>0</v>
      </c>
      <c r="L8" s="121"/>
      <c r="M8" s="130"/>
      <c r="N8" s="131"/>
      <c r="O8" s="130"/>
      <c r="P8" s="20">
        <f t="shared" ref="P8:P14" si="10">O8*N8</f>
        <v>0</v>
      </c>
      <c r="Q8" s="21">
        <f t="shared" ref="Q8:Q12" si="11">ROUND((N8*M8),0)</f>
        <v>0</v>
      </c>
      <c r="R8" s="22">
        <f t="shared" ref="R8:R12" si="12">ROUND((Q8*1.03),0)</f>
        <v>0</v>
      </c>
      <c r="S8" s="22">
        <f t="shared" ref="S8:S12" si="13">ROUND((R8*1.03),0)</f>
        <v>0</v>
      </c>
      <c r="T8" s="24"/>
    </row>
    <row r="9" spans="1:26" s="2" customFormat="1" x14ac:dyDescent="0.2">
      <c r="A9" s="124" t="s">
        <v>102</v>
      </c>
      <c r="B9" s="125"/>
      <c r="C9" s="128"/>
      <c r="D9" s="127"/>
      <c r="E9" s="20">
        <f t="shared" si="7"/>
        <v>0</v>
      </c>
      <c r="F9" s="22">
        <f t="shared" ref="F9:F14" si="14">ROUND((C9*B9),0)</f>
        <v>0</v>
      </c>
      <c r="G9" s="22">
        <f t="shared" si="8"/>
        <v>0</v>
      </c>
      <c r="H9" s="22">
        <f t="shared" si="9"/>
        <v>0</v>
      </c>
      <c r="I9"/>
      <c r="J9" s="23">
        <f t="shared" si="2"/>
        <v>0</v>
      </c>
      <c r="L9" s="8" t="str">
        <f>A9</f>
        <v>Co-I AY</v>
      </c>
      <c r="M9" s="130"/>
      <c r="N9" s="131"/>
      <c r="O9" s="130"/>
      <c r="P9" s="20">
        <f t="shared" si="10"/>
        <v>0</v>
      </c>
      <c r="Q9" s="21">
        <f t="shared" si="11"/>
        <v>0</v>
      </c>
      <c r="R9" s="22">
        <f t="shared" si="12"/>
        <v>0</v>
      </c>
      <c r="S9" s="22">
        <f t="shared" si="13"/>
        <v>0</v>
      </c>
      <c r="T9" s="24"/>
      <c r="U9" s="24"/>
      <c r="V9" s="3"/>
      <c r="W9" s="3"/>
      <c r="X9" s="3"/>
      <c r="Y9" s="3"/>
      <c r="Z9" s="3"/>
    </row>
    <row r="10" spans="1:26" s="2" customFormat="1" x14ac:dyDescent="0.2">
      <c r="A10" s="124" t="s">
        <v>101</v>
      </c>
      <c r="B10" s="125">
        <f>B9/9</f>
        <v>0</v>
      </c>
      <c r="C10" s="128"/>
      <c r="D10" s="127"/>
      <c r="E10" s="20">
        <f t="shared" si="7"/>
        <v>0</v>
      </c>
      <c r="F10" s="22">
        <f>ROUND((C10*B10*D10),0)</f>
        <v>0</v>
      </c>
      <c r="G10" s="22">
        <f t="shared" ref="G10" si="15">ROUND((F10*1.03),0)</f>
        <v>0</v>
      </c>
      <c r="H10" s="22">
        <f t="shared" ref="H10" si="16">ROUND((G10*1.03),0)</f>
        <v>0</v>
      </c>
      <c r="I10"/>
      <c r="J10" s="23">
        <f t="shared" si="2"/>
        <v>0</v>
      </c>
      <c r="L10" s="121"/>
      <c r="M10" s="121"/>
      <c r="N10" s="131"/>
      <c r="O10" s="121"/>
      <c r="P10" s="20">
        <f t="shared" si="10"/>
        <v>0</v>
      </c>
      <c r="Q10" s="21">
        <f t="shared" si="11"/>
        <v>0</v>
      </c>
      <c r="R10" s="22">
        <f t="shared" si="12"/>
        <v>0</v>
      </c>
      <c r="S10" s="22">
        <f t="shared" si="13"/>
        <v>0</v>
      </c>
      <c r="T10" s="8"/>
      <c r="U10" s="24"/>
      <c r="V10" s="3"/>
      <c r="W10" s="3"/>
      <c r="X10" s="3"/>
      <c r="Y10" s="3"/>
      <c r="Z10" s="3"/>
    </row>
    <row r="11" spans="1:26" s="2" customFormat="1" x14ac:dyDescent="0.2">
      <c r="A11" s="124"/>
      <c r="B11" s="125"/>
      <c r="C11" s="128"/>
      <c r="D11" s="127"/>
      <c r="E11" s="20">
        <f t="shared" si="7"/>
        <v>0</v>
      </c>
      <c r="F11" s="22">
        <f t="shared" si="14"/>
        <v>0</v>
      </c>
      <c r="G11" s="22">
        <f t="shared" si="8"/>
        <v>0</v>
      </c>
      <c r="H11" s="22">
        <f t="shared" si="9"/>
        <v>0</v>
      </c>
      <c r="I11"/>
      <c r="J11" s="23">
        <f t="shared" si="2"/>
        <v>0</v>
      </c>
      <c r="L11" s="122"/>
      <c r="M11" s="132"/>
      <c r="N11" s="133"/>
      <c r="O11" s="132"/>
      <c r="P11" s="20">
        <f t="shared" si="10"/>
        <v>0</v>
      </c>
      <c r="Q11" s="21">
        <f t="shared" si="11"/>
        <v>0</v>
      </c>
      <c r="R11" s="22">
        <f t="shared" si="12"/>
        <v>0</v>
      </c>
      <c r="S11" s="22">
        <f t="shared" si="13"/>
        <v>0</v>
      </c>
      <c r="T11" s="3"/>
      <c r="U11" s="24"/>
      <c r="V11" s="3"/>
      <c r="W11" s="3"/>
      <c r="X11" s="3"/>
      <c r="Y11" s="3"/>
      <c r="Z11" s="3"/>
    </row>
    <row r="12" spans="1:26" s="2" customFormat="1" x14ac:dyDescent="0.2">
      <c r="A12" s="124"/>
      <c r="B12" s="125"/>
      <c r="C12" s="128"/>
      <c r="D12" s="127"/>
      <c r="E12" s="20">
        <f t="shared" si="7"/>
        <v>0</v>
      </c>
      <c r="F12" s="22">
        <f t="shared" si="14"/>
        <v>0</v>
      </c>
      <c r="G12" s="22">
        <f t="shared" si="8"/>
        <v>0</v>
      </c>
      <c r="H12" s="22">
        <f t="shared" si="9"/>
        <v>0</v>
      </c>
      <c r="I12" s="26"/>
      <c r="J12" s="23">
        <f t="shared" si="2"/>
        <v>0</v>
      </c>
      <c r="L12" s="121"/>
      <c r="M12" s="130"/>
      <c r="N12" s="131"/>
      <c r="O12" s="132"/>
      <c r="P12" s="20">
        <f t="shared" si="10"/>
        <v>0</v>
      </c>
      <c r="Q12" s="21">
        <f t="shared" si="11"/>
        <v>0</v>
      </c>
      <c r="R12" s="22">
        <f t="shared" si="12"/>
        <v>0</v>
      </c>
      <c r="S12" s="22">
        <f t="shared" si="13"/>
        <v>0</v>
      </c>
      <c r="T12" s="3"/>
      <c r="U12" s="24"/>
      <c r="V12" s="3"/>
      <c r="W12" s="3"/>
      <c r="X12" s="3"/>
      <c r="Y12" s="3"/>
      <c r="Z12" s="3"/>
    </row>
    <row r="13" spans="1:26" s="2" customFormat="1" x14ac:dyDescent="0.2">
      <c r="A13" s="124" t="s">
        <v>78</v>
      </c>
      <c r="B13" s="125"/>
      <c r="C13" s="128"/>
      <c r="D13" s="127"/>
      <c r="E13" s="20">
        <f t="shared" si="7"/>
        <v>0</v>
      </c>
      <c r="F13" s="22">
        <f t="shared" si="14"/>
        <v>0</v>
      </c>
      <c r="G13" s="22">
        <f t="shared" si="8"/>
        <v>0</v>
      </c>
      <c r="H13" s="22">
        <f t="shared" si="9"/>
        <v>0</v>
      </c>
      <c r="I13" s="26"/>
      <c r="J13" s="23">
        <f t="shared" si="2"/>
        <v>0</v>
      </c>
      <c r="L13" s="121"/>
      <c r="M13" s="130"/>
      <c r="N13" s="131"/>
      <c r="O13" s="121"/>
      <c r="P13" s="20">
        <f t="shared" si="10"/>
        <v>0</v>
      </c>
      <c r="Q13" s="21">
        <f t="shared" ref="Q13:Q14" si="17">ROUND((N13*M13),0)</f>
        <v>0</v>
      </c>
      <c r="R13" s="22">
        <f t="shared" ref="R13:R14" si="18">ROUND((Q13*1.03),0)</f>
        <v>0</v>
      </c>
      <c r="S13" s="22">
        <f t="shared" ref="S13:S14" si="19">ROUND((R13*1.03),0)</f>
        <v>0</v>
      </c>
      <c r="T13" s="3"/>
      <c r="U13" s="24"/>
      <c r="V13" s="3"/>
      <c r="W13" s="3"/>
      <c r="X13" s="3"/>
      <c r="Y13" s="3"/>
      <c r="Z13" s="3"/>
    </row>
    <row r="14" spans="1:26" s="2" customFormat="1" x14ac:dyDescent="0.2">
      <c r="A14" s="124" t="s">
        <v>78</v>
      </c>
      <c r="B14" s="125"/>
      <c r="C14" s="128"/>
      <c r="D14" s="127"/>
      <c r="E14" s="20">
        <f t="shared" si="7"/>
        <v>0</v>
      </c>
      <c r="F14" s="22">
        <f t="shared" si="14"/>
        <v>0</v>
      </c>
      <c r="G14" s="22">
        <f t="shared" si="8"/>
        <v>0</v>
      </c>
      <c r="H14" s="22">
        <f t="shared" si="9"/>
        <v>0</v>
      </c>
      <c r="I14" s="26"/>
      <c r="J14" s="23">
        <f t="shared" si="2"/>
        <v>0</v>
      </c>
      <c r="L14" s="122"/>
      <c r="M14" s="132"/>
      <c r="N14" s="133"/>
      <c r="O14" s="132"/>
      <c r="P14" s="20">
        <f t="shared" si="10"/>
        <v>0</v>
      </c>
      <c r="Q14" s="21">
        <f t="shared" si="17"/>
        <v>0</v>
      </c>
      <c r="R14" s="22">
        <f t="shared" si="18"/>
        <v>0</v>
      </c>
      <c r="S14" s="22">
        <f t="shared" si="19"/>
        <v>0</v>
      </c>
      <c r="T14" s="3"/>
      <c r="U14" s="24"/>
      <c r="V14" s="3"/>
      <c r="W14" s="3"/>
      <c r="X14" s="3"/>
      <c r="Y14" s="3"/>
      <c r="Z14" s="3"/>
    </row>
    <row r="15" spans="1:26" s="2" customFormat="1" ht="13.5" thickBot="1" x14ac:dyDescent="0.25">
      <c r="A15" s="27" t="s">
        <v>11</v>
      </c>
      <c r="B15" s="28"/>
      <c r="C15" s="29"/>
      <c r="D15" s="29"/>
      <c r="E15" s="20"/>
      <c r="F15" s="30">
        <f>ROUND(SUM(F7:F14),0)</f>
        <v>0</v>
      </c>
      <c r="G15" s="30">
        <f t="shared" ref="G15:H15" si="20">ROUND(SUM(G7:G14),0)</f>
        <v>0</v>
      </c>
      <c r="H15" s="30">
        <f t="shared" si="20"/>
        <v>0</v>
      </c>
      <c r="I15" s="26"/>
      <c r="J15" s="145">
        <f>ROUND((SUM(F15:H15)),0)</f>
        <v>0</v>
      </c>
      <c r="L15" s="8"/>
      <c r="M15" s="24"/>
      <c r="N15" s="24"/>
      <c r="O15" s="24"/>
      <c r="P15" s="24"/>
      <c r="Q15" s="30">
        <f>ROUND(SUM(Q7:Q14),0)</f>
        <v>0</v>
      </c>
      <c r="R15" s="30">
        <f t="shared" ref="R15:S15" si="21">ROUND(SUM(R7:R14),0)</f>
        <v>0</v>
      </c>
      <c r="S15" s="30">
        <f t="shared" si="21"/>
        <v>0</v>
      </c>
      <c r="T15" s="26"/>
      <c r="U15" s="145">
        <f>ROUND(SUM(Q15:S15),)</f>
        <v>0</v>
      </c>
      <c r="V15" s="3"/>
      <c r="W15" s="3"/>
      <c r="X15" s="3"/>
      <c r="Y15" s="3"/>
      <c r="Z15" s="3"/>
    </row>
    <row r="16" spans="1:26" s="2" customFormat="1" ht="13.5" thickTop="1" x14ac:dyDescent="0.2">
      <c r="A16" s="32"/>
      <c r="B16" s="99"/>
      <c r="C16" s="29"/>
      <c r="D16" s="29"/>
      <c r="E16" s="29"/>
      <c r="F16" s="33"/>
      <c r="G16" s="33"/>
      <c r="H16" s="34"/>
      <c r="I16" s="35"/>
      <c r="J16" s="36"/>
      <c r="L16" s="8"/>
      <c r="M16" s="24"/>
      <c r="N16" s="24"/>
      <c r="O16" s="24"/>
      <c r="P16" s="24"/>
      <c r="Q16" s="25"/>
      <c r="R16" s="24"/>
      <c r="S16" s="24"/>
      <c r="T16" s="24"/>
      <c r="U16" s="24"/>
      <c r="V16" s="3"/>
      <c r="W16" s="3"/>
      <c r="X16" s="3"/>
      <c r="Y16" s="3"/>
      <c r="Z16" s="3"/>
    </row>
    <row r="17" spans="1:26" s="2" customFormat="1" x14ac:dyDescent="0.2">
      <c r="A17" s="1" t="s">
        <v>12</v>
      </c>
      <c r="B17" s="37"/>
      <c r="C17" s="29"/>
      <c r="D17" s="29"/>
      <c r="E17" s="29"/>
      <c r="F17" s="26"/>
      <c r="G17" s="26"/>
      <c r="H17" s="26"/>
      <c r="I17" s="26"/>
      <c r="J17" s="23" t="s">
        <v>13</v>
      </c>
      <c r="L17" s="8" t="s">
        <v>73</v>
      </c>
      <c r="M17" s="24"/>
      <c r="N17" s="24"/>
      <c r="O17" s="24"/>
      <c r="P17" s="24"/>
      <c r="Q17" s="25"/>
      <c r="R17" s="24"/>
      <c r="S17" s="24"/>
      <c r="T17" s="24"/>
      <c r="U17" s="24"/>
      <c r="V17" s="3"/>
      <c r="W17" s="3"/>
      <c r="X17" s="3"/>
      <c r="Y17" s="3"/>
      <c r="Z17" s="3"/>
    </row>
    <row r="18" spans="1:26" s="2" customFormat="1" x14ac:dyDescent="0.2">
      <c r="A18" s="18" t="str">
        <f t="shared" ref="A18:A19" si="22">A7</f>
        <v>PI AY</v>
      </c>
      <c r="B18" s="28"/>
      <c r="C18" s="134"/>
      <c r="D18" s="38"/>
      <c r="E18" s="38"/>
      <c r="F18" s="26">
        <f>ROUND((F7*$C$18),0)</f>
        <v>0</v>
      </c>
      <c r="G18" s="26">
        <f t="shared" ref="G18:H18" si="23">ROUND((G7*$C$18),0)</f>
        <v>0</v>
      </c>
      <c r="H18" s="26">
        <f t="shared" si="23"/>
        <v>0</v>
      </c>
      <c r="I18" s="26"/>
      <c r="J18" s="23">
        <f t="shared" ref="J18:J25" si="24">ROUND(SUM(F18:H18),0)</f>
        <v>0</v>
      </c>
      <c r="L18" s="8" t="str">
        <f>L7</f>
        <v>PI AY</v>
      </c>
      <c r="M18" s="24"/>
      <c r="N18" s="134">
        <v>0</v>
      </c>
      <c r="O18" s="24"/>
      <c r="P18" s="24"/>
      <c r="Q18" s="26">
        <f>ROUND((Q7*$N$18),0)</f>
        <v>0</v>
      </c>
      <c r="R18" s="26">
        <f t="shared" ref="R18:S18" si="25">ROUND((R7*$N$18),0)</f>
        <v>0</v>
      </c>
      <c r="S18" s="26">
        <f t="shared" si="25"/>
        <v>0</v>
      </c>
      <c r="T18" s="26"/>
      <c r="U18" s="23">
        <f t="shared" ref="U18:U25" si="26">ROUND(SUM(Q18:S18),0)</f>
        <v>0</v>
      </c>
      <c r="V18" s="3"/>
      <c r="W18" s="3"/>
      <c r="X18" s="3"/>
      <c r="Y18" s="3"/>
      <c r="Z18" s="3"/>
    </row>
    <row r="19" spans="1:26" s="2" customFormat="1" x14ac:dyDescent="0.2">
      <c r="A19" s="18" t="str">
        <f t="shared" si="22"/>
        <v>PI Summer</v>
      </c>
      <c r="B19" s="28"/>
      <c r="C19" s="134"/>
      <c r="D19" s="38"/>
      <c r="E19" s="38"/>
      <c r="F19" s="26">
        <f>ROUND((F8*$C$19),0)</f>
        <v>0</v>
      </c>
      <c r="G19" s="26">
        <f t="shared" ref="G19:H19" si="27">ROUND((G8*$C$19),0)</f>
        <v>0</v>
      </c>
      <c r="H19" s="26">
        <f t="shared" si="27"/>
        <v>0</v>
      </c>
      <c r="I19" s="26"/>
      <c r="J19" s="23">
        <f t="shared" si="24"/>
        <v>0</v>
      </c>
      <c r="L19" s="8">
        <f t="shared" ref="L19:L25" si="28">L8</f>
        <v>0</v>
      </c>
      <c r="M19" s="24"/>
      <c r="N19" s="134"/>
      <c r="O19" s="3"/>
      <c r="P19" s="24"/>
      <c r="Q19" s="26">
        <f>ROUND((Q8*$N$19),0)</f>
        <v>0</v>
      </c>
      <c r="R19" s="26">
        <f t="shared" ref="R19:S19" si="29">ROUND((R8*$N$19),0)</f>
        <v>0</v>
      </c>
      <c r="S19" s="26">
        <f t="shared" si="29"/>
        <v>0</v>
      </c>
      <c r="T19" s="26"/>
      <c r="U19" s="23">
        <f t="shared" si="26"/>
        <v>0</v>
      </c>
      <c r="V19" s="3"/>
      <c r="W19" s="3"/>
      <c r="X19" s="3"/>
      <c r="Y19" s="3"/>
      <c r="Z19" s="3"/>
    </row>
    <row r="20" spans="1:26" s="2" customFormat="1" x14ac:dyDescent="0.2">
      <c r="A20" s="18" t="str">
        <f>A9</f>
        <v>Co-I AY</v>
      </c>
      <c r="B20" s="39"/>
      <c r="C20" s="134"/>
      <c r="D20" s="38"/>
      <c r="E20" s="38"/>
      <c r="F20" s="26">
        <f>ROUND((F9*$C$20),0)</f>
        <v>0</v>
      </c>
      <c r="G20" s="26">
        <f t="shared" ref="G20:H20" si="30">ROUND((G9*$C$20),0)</f>
        <v>0</v>
      </c>
      <c r="H20" s="26">
        <f t="shared" si="30"/>
        <v>0</v>
      </c>
      <c r="I20" s="26"/>
      <c r="J20" s="23">
        <f t="shared" si="24"/>
        <v>0</v>
      </c>
      <c r="L20" s="8" t="str">
        <f t="shared" si="28"/>
        <v>Co-I AY</v>
      </c>
      <c r="M20" s="3"/>
      <c r="N20" s="134"/>
      <c r="O20" s="3"/>
      <c r="P20" s="3"/>
      <c r="Q20" s="26">
        <f>ROUND((Q9*$N$20),0)</f>
        <v>0</v>
      </c>
      <c r="R20" s="26">
        <f t="shared" ref="R20:S20" si="31">ROUND((R9*$N$20),0)</f>
        <v>0</v>
      </c>
      <c r="S20" s="26">
        <f t="shared" si="31"/>
        <v>0</v>
      </c>
      <c r="T20" s="26"/>
      <c r="U20" s="23">
        <f t="shared" si="26"/>
        <v>0</v>
      </c>
      <c r="V20" s="3"/>
      <c r="W20" s="3"/>
      <c r="X20" s="3"/>
      <c r="Y20" s="3"/>
      <c r="Z20" s="3"/>
    </row>
    <row r="21" spans="1:26" s="2" customFormat="1" x14ac:dyDescent="0.2">
      <c r="A21" s="18" t="str">
        <f t="shared" ref="A21:A24" si="32">A10</f>
        <v>Co-I Summer</v>
      </c>
      <c r="B21" s="39"/>
      <c r="C21" s="134"/>
      <c r="D21" s="38"/>
      <c r="E21" s="38"/>
      <c r="F21" s="26">
        <f>ROUND((F10*$C$21),0)</f>
        <v>0</v>
      </c>
      <c r="G21" s="26">
        <f t="shared" ref="G21:H21" si="33">ROUND((G10*$C$21),0)</f>
        <v>0</v>
      </c>
      <c r="H21" s="26">
        <f t="shared" si="33"/>
        <v>0</v>
      </c>
      <c r="I21" s="26"/>
      <c r="J21" s="23">
        <f t="shared" si="24"/>
        <v>0</v>
      </c>
      <c r="L21" s="8">
        <f t="shared" si="28"/>
        <v>0</v>
      </c>
      <c r="M21" s="3"/>
      <c r="N21" s="134"/>
      <c r="O21" s="3"/>
      <c r="P21" s="3"/>
      <c r="Q21" s="26">
        <f>ROUND((Q10*$N$21),0)</f>
        <v>0</v>
      </c>
      <c r="R21" s="26">
        <f t="shared" ref="R21:S21" si="34">ROUND((R10*$N$21),0)</f>
        <v>0</v>
      </c>
      <c r="S21" s="26">
        <f t="shared" si="34"/>
        <v>0</v>
      </c>
      <c r="T21" s="26"/>
      <c r="U21" s="23">
        <f t="shared" si="26"/>
        <v>0</v>
      </c>
      <c r="V21" s="3"/>
      <c r="W21" s="3"/>
      <c r="X21" s="3"/>
      <c r="Y21" s="3"/>
      <c r="Z21" s="3"/>
    </row>
    <row r="22" spans="1:26" s="2" customFormat="1" x14ac:dyDescent="0.2">
      <c r="A22" s="18">
        <f t="shared" si="32"/>
        <v>0</v>
      </c>
      <c r="B22" s="28"/>
      <c r="C22" s="134"/>
      <c r="D22" s="38"/>
      <c r="E22" s="38"/>
      <c r="F22" s="26">
        <f>ROUND((F11*$C$22),0)</f>
        <v>0</v>
      </c>
      <c r="G22" s="26">
        <f t="shared" ref="G22:H22" si="35">ROUND((G11*$C$22),0)</f>
        <v>0</v>
      </c>
      <c r="H22" s="26">
        <f t="shared" si="35"/>
        <v>0</v>
      </c>
      <c r="I22" s="26"/>
      <c r="J22" s="23">
        <f t="shared" si="24"/>
        <v>0</v>
      </c>
      <c r="L22" s="8">
        <f t="shared" si="28"/>
        <v>0</v>
      </c>
      <c r="M22" s="3"/>
      <c r="N22" s="134"/>
      <c r="O22" s="3"/>
      <c r="P22" s="3"/>
      <c r="Q22" s="26">
        <f>ROUND((Q11*$N$22),0)</f>
        <v>0</v>
      </c>
      <c r="R22" s="26">
        <f t="shared" ref="R22:S22" si="36">ROUND((R11*$N$22),0)</f>
        <v>0</v>
      </c>
      <c r="S22" s="26">
        <f t="shared" si="36"/>
        <v>0</v>
      </c>
      <c r="T22" s="26"/>
      <c r="U22" s="23">
        <f t="shared" si="26"/>
        <v>0</v>
      </c>
      <c r="V22" s="3"/>
      <c r="W22" s="3"/>
      <c r="X22" s="3"/>
      <c r="Y22" s="3"/>
      <c r="Z22" s="3"/>
    </row>
    <row r="23" spans="1:26" s="2" customFormat="1" x14ac:dyDescent="0.2">
      <c r="A23" s="18">
        <f t="shared" si="32"/>
        <v>0</v>
      </c>
      <c r="B23" s="28"/>
      <c r="C23" s="134"/>
      <c r="D23" s="38"/>
      <c r="E23" s="38"/>
      <c r="F23" s="26">
        <f>ROUND((F12*$C$23),0)</f>
        <v>0</v>
      </c>
      <c r="G23" s="26">
        <f t="shared" ref="G23:H23" si="37">ROUND((G12*$C$23),0)</f>
        <v>0</v>
      </c>
      <c r="H23" s="26">
        <f t="shared" si="37"/>
        <v>0</v>
      </c>
      <c r="I23" s="26"/>
      <c r="J23" s="23">
        <f t="shared" si="24"/>
        <v>0</v>
      </c>
      <c r="L23" s="8">
        <f t="shared" si="28"/>
        <v>0</v>
      </c>
      <c r="M23" s="3"/>
      <c r="N23" s="134"/>
      <c r="O23" s="3"/>
      <c r="P23" s="3"/>
      <c r="Q23" s="26">
        <f>ROUND((Q12*$N$23),0)</f>
        <v>0</v>
      </c>
      <c r="R23" s="26">
        <f t="shared" ref="R23:S23" si="38">ROUND((R12*$N$23),0)</f>
        <v>0</v>
      </c>
      <c r="S23" s="26">
        <f t="shared" si="38"/>
        <v>0</v>
      </c>
      <c r="T23" s="26"/>
      <c r="U23" s="23">
        <f t="shared" si="26"/>
        <v>0</v>
      </c>
      <c r="V23" s="3"/>
      <c r="W23" s="3"/>
      <c r="X23" s="3"/>
      <c r="Y23" s="3"/>
      <c r="Z23" s="3"/>
    </row>
    <row r="24" spans="1:26" s="2" customFormat="1" x14ac:dyDescent="0.2">
      <c r="A24" s="18" t="str">
        <f t="shared" si="32"/>
        <v>Graduate Student</v>
      </c>
      <c r="B24" s="28"/>
      <c r="C24" s="125"/>
      <c r="D24" s="28"/>
      <c r="E24" s="28"/>
      <c r="F24" s="101"/>
      <c r="G24" s="22">
        <f>ROUND(F24*1.05,0)</f>
        <v>0</v>
      </c>
      <c r="H24" s="22">
        <f t="shared" ref="H24:H25" si="39">ROUND(G24*1.05,0)</f>
        <v>0</v>
      </c>
      <c r="I24" s="26"/>
      <c r="J24" s="23">
        <f t="shared" si="24"/>
        <v>0</v>
      </c>
      <c r="L24" s="8">
        <f t="shared" si="28"/>
        <v>0</v>
      </c>
      <c r="M24" s="3"/>
      <c r="N24" s="134"/>
      <c r="O24" s="3"/>
      <c r="P24" s="3"/>
      <c r="Q24" s="26">
        <f>ROUND((Q13*$N$24),0)</f>
        <v>0</v>
      </c>
      <c r="R24" s="26">
        <f t="shared" ref="R24:S24" si="40">ROUND((R13*$N$24),0)</f>
        <v>0</v>
      </c>
      <c r="S24" s="26">
        <f t="shared" si="40"/>
        <v>0</v>
      </c>
      <c r="T24" s="26"/>
      <c r="U24" s="23">
        <f t="shared" si="26"/>
        <v>0</v>
      </c>
      <c r="V24" s="3"/>
      <c r="W24" s="3"/>
      <c r="X24" s="3"/>
      <c r="Y24" s="3"/>
      <c r="Z24" s="3"/>
    </row>
    <row r="25" spans="1:26" s="2" customFormat="1" x14ac:dyDescent="0.2">
      <c r="A25" s="18" t="str">
        <f>A14</f>
        <v>Graduate Student</v>
      </c>
      <c r="B25" s="28"/>
      <c r="C25" s="125"/>
      <c r="D25" s="28"/>
      <c r="E25" s="28"/>
      <c r="F25" s="101"/>
      <c r="G25" s="22">
        <f>ROUND(F25*1.05,0)</f>
        <v>0</v>
      </c>
      <c r="H25" s="22">
        <f t="shared" si="39"/>
        <v>0</v>
      </c>
      <c r="I25" s="26"/>
      <c r="J25" s="23">
        <f t="shared" si="24"/>
        <v>0</v>
      </c>
      <c r="L25" s="8">
        <f t="shared" si="28"/>
        <v>0</v>
      </c>
      <c r="M25" s="3"/>
      <c r="N25" s="134"/>
      <c r="O25" s="3"/>
      <c r="P25" s="3"/>
      <c r="Q25" s="26">
        <f>ROUND((Q14*$N$25),0)</f>
        <v>0</v>
      </c>
      <c r="R25" s="26">
        <f t="shared" ref="R25:S25" si="41">ROUND((R14*$N$25),0)</f>
        <v>0</v>
      </c>
      <c r="S25" s="26">
        <f t="shared" si="41"/>
        <v>0</v>
      </c>
      <c r="T25" s="26"/>
      <c r="U25" s="23">
        <f t="shared" si="26"/>
        <v>0</v>
      </c>
      <c r="V25" s="3"/>
      <c r="W25" s="3"/>
      <c r="X25" s="3"/>
      <c r="Y25" s="3"/>
      <c r="Z25" s="3"/>
    </row>
    <row r="26" spans="1:26" s="2" customFormat="1" ht="13.5" thickBot="1" x14ac:dyDescent="0.25">
      <c r="A26" s="40" t="s">
        <v>97</v>
      </c>
      <c r="B26" s="28"/>
      <c r="C26" s="29"/>
      <c r="D26" s="29"/>
      <c r="E26" s="29"/>
      <c r="F26" s="31">
        <f>ROUND(SUM(F18:F25),)</f>
        <v>0</v>
      </c>
      <c r="G26" s="31">
        <f t="shared" ref="G26:H26" si="42">ROUND(SUM(G18:G25),)</f>
        <v>0</v>
      </c>
      <c r="H26" s="31">
        <f t="shared" si="42"/>
        <v>0</v>
      </c>
      <c r="I26" s="26"/>
      <c r="J26" s="145">
        <f>ROUND(SUM(F26:H26),)</f>
        <v>0</v>
      </c>
      <c r="L26" s="3"/>
      <c r="M26" s="3"/>
      <c r="N26" s="3"/>
      <c r="O26" s="3"/>
      <c r="P26" s="3"/>
      <c r="Q26" s="31">
        <f>ROUND(SUM(Q18:Q25),)</f>
        <v>0</v>
      </c>
      <c r="R26" s="31">
        <f t="shared" ref="R26:S26" si="43">ROUND(SUM(R18:R25),)</f>
        <v>0</v>
      </c>
      <c r="S26" s="31">
        <f t="shared" si="43"/>
        <v>0</v>
      </c>
      <c r="T26" s="26"/>
      <c r="U26" s="145">
        <f>ROUND(SUM(Q26:S26),)</f>
        <v>0</v>
      </c>
      <c r="V26" s="3"/>
      <c r="W26" s="3"/>
      <c r="X26" s="3"/>
      <c r="Y26" s="3"/>
      <c r="Z26" s="3"/>
    </row>
    <row r="27" spans="1:26" s="2" customFormat="1" ht="13.5" thickTop="1" x14ac:dyDescent="0.2">
      <c r="A27" s="40" t="s">
        <v>79</v>
      </c>
      <c r="B27" s="28"/>
      <c r="C27" s="29"/>
      <c r="D27" s="29"/>
      <c r="E27" s="29"/>
      <c r="F27" s="33"/>
      <c r="G27" s="33"/>
      <c r="H27" s="33"/>
      <c r="I27" s="26"/>
      <c r="J27" s="35"/>
      <c r="L27" s="3"/>
      <c r="M27" s="3"/>
      <c r="N27" s="3"/>
      <c r="O27" s="3"/>
      <c r="P27" s="3"/>
      <c r="Q27" s="33"/>
      <c r="R27" s="33"/>
      <c r="S27" s="33"/>
      <c r="T27" s="26"/>
      <c r="U27" s="35"/>
      <c r="V27" s="3"/>
      <c r="W27" s="3"/>
      <c r="X27" s="3"/>
      <c r="Y27" s="3"/>
      <c r="Z27" s="3"/>
    </row>
    <row r="28" spans="1:26" s="2" customFormat="1" x14ac:dyDescent="0.2">
      <c r="A28" s="114" t="s">
        <v>14</v>
      </c>
      <c r="B28" s="28"/>
      <c r="C28" s="29"/>
      <c r="D28" s="29"/>
      <c r="E28" s="29"/>
      <c r="F28" s="33"/>
      <c r="G28" s="33"/>
      <c r="H28" s="33"/>
      <c r="I28" s="26"/>
      <c r="J28" s="35"/>
      <c r="L28" s="3"/>
      <c r="M28" s="3"/>
      <c r="N28" s="3"/>
      <c r="O28" s="3"/>
      <c r="P28" s="3"/>
      <c r="Q28" s="3"/>
      <c r="R28" s="3"/>
      <c r="S28" s="3"/>
      <c r="T28" s="3"/>
      <c r="U28" s="24"/>
      <c r="V28" s="3"/>
      <c r="W28" s="3"/>
      <c r="X28" s="3"/>
      <c r="Y28" s="3"/>
      <c r="Z28" s="3"/>
    </row>
    <row r="29" spans="1:26" s="2" customFormat="1" x14ac:dyDescent="0.2">
      <c r="A29" s="116" t="s">
        <v>15</v>
      </c>
      <c r="B29" s="28"/>
      <c r="C29" s="29"/>
      <c r="D29" s="29"/>
      <c r="E29" s="29"/>
      <c r="F29" s="33"/>
      <c r="G29" s="33"/>
      <c r="H29" s="33"/>
      <c r="I29" s="26"/>
      <c r="J29" s="35"/>
      <c r="L29" s="3"/>
      <c r="M29" s="3"/>
      <c r="N29" s="3"/>
      <c r="O29" s="3"/>
      <c r="P29" s="3"/>
      <c r="Q29" s="3"/>
      <c r="R29" s="3"/>
      <c r="S29" s="3"/>
      <c r="T29" s="3"/>
      <c r="U29" s="24"/>
      <c r="V29" s="3"/>
      <c r="W29" s="3"/>
      <c r="X29" s="3"/>
      <c r="Y29" s="3"/>
      <c r="Z29" s="3"/>
    </row>
    <row r="30" spans="1:26" s="2" customFormat="1" x14ac:dyDescent="0.2">
      <c r="A30" s="116" t="s">
        <v>16</v>
      </c>
      <c r="B30" s="28"/>
      <c r="C30" s="29"/>
      <c r="D30" s="29"/>
      <c r="E30" s="29"/>
      <c r="F30" s="33"/>
      <c r="G30" s="33"/>
      <c r="H30" s="33"/>
      <c r="I30" s="26"/>
      <c r="J30" s="35"/>
      <c r="L30" s="3"/>
      <c r="M30" s="3" t="s">
        <v>13</v>
      </c>
      <c r="N30" s="3"/>
      <c r="O30" s="3"/>
      <c r="P30" s="3"/>
      <c r="Q30" s="3"/>
      <c r="R30" s="3"/>
      <c r="S30" s="3"/>
      <c r="T30" s="3"/>
      <c r="U30" s="24"/>
      <c r="V30" s="3"/>
      <c r="W30" s="3"/>
      <c r="X30" s="3"/>
      <c r="Y30" s="3"/>
      <c r="Z30" s="3"/>
    </row>
    <row r="31" spans="1:26" s="2" customFormat="1" x14ac:dyDescent="0.2">
      <c r="A31" s="116" t="s">
        <v>95</v>
      </c>
      <c r="B31" s="28"/>
      <c r="C31" s="29"/>
      <c r="D31" s="29"/>
      <c r="E31" s="29"/>
      <c r="F31" s="33"/>
      <c r="G31" s="33"/>
      <c r="H31" s="33"/>
      <c r="I31" s="26"/>
      <c r="J31" s="35"/>
      <c r="L31" s="3"/>
      <c r="M31" s="3"/>
      <c r="N31" s="3"/>
      <c r="O31" s="3"/>
      <c r="P31" s="3"/>
      <c r="Q31" s="3"/>
      <c r="R31" s="3"/>
      <c r="S31" s="3"/>
      <c r="T31" s="3"/>
      <c r="U31" s="24"/>
      <c r="V31" s="3"/>
      <c r="W31" s="3"/>
      <c r="X31" s="3"/>
      <c r="Y31" s="3"/>
      <c r="Z31" s="3"/>
    </row>
    <row r="32" spans="1:26" s="2" customFormat="1" ht="13.5" thickBot="1" x14ac:dyDescent="0.25">
      <c r="B32" s="105" t="s">
        <v>17</v>
      </c>
      <c r="C32" s="106"/>
      <c r="D32" s="107"/>
      <c r="E32" s="107"/>
      <c r="F32" s="108">
        <f>ROUND((F15+F26),0)</f>
        <v>0</v>
      </c>
      <c r="G32" s="108">
        <f t="shared" ref="G32:H32" si="44">ROUND((G15+G26),0)</f>
        <v>0</v>
      </c>
      <c r="H32" s="108">
        <f t="shared" si="44"/>
        <v>0</v>
      </c>
      <c r="I32" s="46"/>
      <c r="J32" s="145">
        <f>ROUND(SUM(F32:H32),0)</f>
        <v>0</v>
      </c>
      <c r="L32" s="3"/>
      <c r="M32" s="3"/>
      <c r="N32" s="3"/>
      <c r="O32" s="3"/>
      <c r="P32" s="3"/>
      <c r="Q32" s="3"/>
      <c r="R32" s="3"/>
      <c r="S32" s="3"/>
    </row>
    <row r="33" spans="1:19" s="2" customFormat="1" ht="13.5" thickTop="1" x14ac:dyDescent="0.2">
      <c r="B33" s="5"/>
      <c r="D33" s="43"/>
      <c r="E33" s="43"/>
      <c r="F33" s="44"/>
      <c r="G33" s="45"/>
      <c r="H33" s="44"/>
      <c r="I33" s="46"/>
      <c r="J33" s="47"/>
      <c r="L33" s="3"/>
      <c r="M33" s="3"/>
      <c r="N33" s="3"/>
      <c r="O33" s="3"/>
      <c r="P33" s="3"/>
      <c r="Q33" s="3"/>
      <c r="R33" s="3"/>
      <c r="S33" s="3"/>
    </row>
    <row r="34" spans="1:19" s="2" customFormat="1" x14ac:dyDescent="0.2">
      <c r="A34" s="1" t="s">
        <v>82</v>
      </c>
      <c r="B34" s="149" t="s">
        <v>83</v>
      </c>
      <c r="C34" s="150"/>
      <c r="D34" s="150"/>
      <c r="E34" s="29"/>
      <c r="F34" s="33"/>
      <c r="G34" s="33"/>
      <c r="H34" s="33"/>
      <c r="I34" s="26"/>
      <c r="J34"/>
      <c r="L34" s="3"/>
      <c r="M34" s="3"/>
      <c r="N34" s="3"/>
      <c r="O34" s="3"/>
      <c r="P34" s="3"/>
      <c r="Q34" s="3"/>
      <c r="R34" s="3"/>
      <c r="S34" s="3"/>
    </row>
    <row r="35" spans="1:19" s="2" customFormat="1" x14ac:dyDescent="0.2">
      <c r="A35" s="135"/>
      <c r="B35" s="28"/>
      <c r="C35" s="29"/>
      <c r="D35" s="29"/>
      <c r="E35" s="29"/>
      <c r="F35" s="137"/>
      <c r="G35" s="137"/>
      <c r="H35" s="137"/>
      <c r="I35" s="26"/>
      <c r="J35"/>
      <c r="L35" s="3"/>
      <c r="M35" s="3"/>
      <c r="N35" s="3"/>
      <c r="O35" s="3"/>
      <c r="P35" s="3"/>
      <c r="Q35" s="3"/>
      <c r="R35" s="3"/>
      <c r="S35" s="3"/>
    </row>
    <row r="36" spans="1:19" s="2" customFormat="1" x14ac:dyDescent="0.2">
      <c r="A36" s="135"/>
      <c r="B36" s="28"/>
      <c r="C36" s="29"/>
      <c r="D36" s="29"/>
      <c r="E36" s="29"/>
      <c r="F36" s="137"/>
      <c r="G36" s="137"/>
      <c r="H36" s="137"/>
      <c r="I36" s="26"/>
      <c r="J36"/>
      <c r="L36" s="3"/>
      <c r="M36" s="3"/>
      <c r="N36" s="3"/>
      <c r="O36" s="3"/>
      <c r="P36" s="3"/>
      <c r="Q36" s="3"/>
      <c r="R36" s="3"/>
      <c r="S36" s="3"/>
    </row>
    <row r="37" spans="1:19" s="2" customFormat="1" x14ac:dyDescent="0.2">
      <c r="A37" s="136"/>
      <c r="B37" s="28"/>
      <c r="C37" s="29"/>
      <c r="D37" s="29"/>
      <c r="E37" s="29"/>
      <c r="F37" s="137"/>
      <c r="G37" s="137"/>
      <c r="H37" s="137"/>
      <c r="I37" s="26"/>
      <c r="J37"/>
      <c r="L37" s="3"/>
      <c r="M37" s="3"/>
      <c r="N37" s="3"/>
      <c r="O37" s="3"/>
      <c r="P37" s="3"/>
      <c r="Q37" s="3"/>
      <c r="R37" s="3"/>
      <c r="S37" s="3"/>
    </row>
    <row r="38" spans="1:19" s="2" customFormat="1" ht="13.5" thickBot="1" x14ac:dyDescent="0.25">
      <c r="A38" s="48"/>
      <c r="B38" s="28"/>
      <c r="C38" s="29"/>
      <c r="D38" s="29"/>
      <c r="E38" s="29"/>
      <c r="F38" s="31">
        <f>ROUND(SUM(F35:F37),0)</f>
        <v>0</v>
      </c>
      <c r="G38" s="31">
        <f t="shared" ref="G38:H38" si="45">ROUND(SUM(G35:G37),0)</f>
        <v>0</v>
      </c>
      <c r="H38" s="31">
        <f t="shared" si="45"/>
        <v>0</v>
      </c>
      <c r="I38" s="31">
        <f t="shared" ref="I38" si="46">SUM(I37)</f>
        <v>0</v>
      </c>
      <c r="J38" s="145">
        <f>ROUND(SUM(F38:H38),0)</f>
        <v>0</v>
      </c>
      <c r="L38" s="3"/>
      <c r="M38" s="3"/>
      <c r="N38" s="3"/>
      <c r="O38" s="3"/>
      <c r="P38" s="3"/>
      <c r="Q38" s="3"/>
      <c r="R38" s="3"/>
      <c r="S38" s="3"/>
    </row>
    <row r="39" spans="1:19" s="2" customFormat="1" ht="13.5" thickTop="1" x14ac:dyDescent="0.2">
      <c r="A39" s="27"/>
      <c r="B39" s="28"/>
      <c r="C39" s="29"/>
      <c r="D39" s="29"/>
      <c r="E39" s="29"/>
      <c r="F39" s="33"/>
      <c r="G39" s="33"/>
      <c r="H39" s="33"/>
      <c r="I39" s="26"/>
      <c r="J39"/>
      <c r="L39" s="3"/>
      <c r="M39" s="3"/>
      <c r="N39" s="3"/>
      <c r="O39" s="3"/>
      <c r="P39" s="3"/>
      <c r="Q39" s="3"/>
      <c r="R39" s="3"/>
      <c r="S39" s="3"/>
    </row>
    <row r="40" spans="1:19" s="2" customFormat="1" x14ac:dyDescent="0.2">
      <c r="A40" s="1" t="s">
        <v>18</v>
      </c>
      <c r="B40" s="39"/>
      <c r="C40" s="1"/>
      <c r="D40" s="1"/>
      <c r="E40" s="1"/>
      <c r="F40" s="49"/>
      <c r="G40" s="49"/>
      <c r="H40" s="49"/>
      <c r="I40"/>
      <c r="J40"/>
      <c r="L40" s="1"/>
      <c r="M40" s="3"/>
      <c r="N40" s="3"/>
      <c r="O40" s="3"/>
      <c r="P40" s="3"/>
      <c r="Q40" s="3"/>
      <c r="R40" s="3"/>
      <c r="S40" s="3"/>
    </row>
    <row r="41" spans="1:19" s="2" customFormat="1" x14ac:dyDescent="0.2">
      <c r="A41" s="124"/>
      <c r="B41" s="138"/>
      <c r="C41" s="135"/>
      <c r="D41" s="135"/>
      <c r="E41" s="1"/>
      <c r="F41" s="137"/>
      <c r="G41" s="137"/>
      <c r="H41" s="137"/>
      <c r="I41"/>
      <c r="J41" s="23">
        <f t="shared" ref="J41:J51" si="47">ROUND(SUM(F41:H41),0)</f>
        <v>0</v>
      </c>
      <c r="L41" s="3"/>
      <c r="M41" s="3"/>
      <c r="N41" s="3"/>
      <c r="O41" s="3"/>
      <c r="P41" s="3"/>
      <c r="Q41" s="3"/>
      <c r="R41" s="3"/>
      <c r="S41" s="3"/>
    </row>
    <row r="42" spans="1:19" s="2" customFormat="1" x14ac:dyDescent="0.2">
      <c r="A42" s="124"/>
      <c r="B42" s="138"/>
      <c r="C42" s="135"/>
      <c r="D42" s="135"/>
      <c r="E42" s="1"/>
      <c r="F42" s="137"/>
      <c r="G42" s="137"/>
      <c r="H42" s="137"/>
      <c r="I42"/>
      <c r="J42" s="23">
        <f t="shared" si="47"/>
        <v>0</v>
      </c>
      <c r="L42" s="3"/>
      <c r="M42" s="3" t="s">
        <v>13</v>
      </c>
      <c r="N42" s="3"/>
      <c r="O42" s="3"/>
      <c r="P42" s="3"/>
      <c r="Q42" s="3"/>
      <c r="R42" s="3"/>
      <c r="S42" s="3"/>
    </row>
    <row r="43" spans="1:19" s="2" customFormat="1" x14ac:dyDescent="0.2">
      <c r="A43" s="124"/>
      <c r="B43" s="138"/>
      <c r="C43" s="135"/>
      <c r="D43" s="135"/>
      <c r="E43" s="1"/>
      <c r="F43" s="137"/>
      <c r="G43" s="137"/>
      <c r="H43" s="137"/>
      <c r="I43"/>
      <c r="J43" s="23">
        <f t="shared" si="47"/>
        <v>0</v>
      </c>
      <c r="L43" s="3"/>
      <c r="M43" s="3"/>
      <c r="N43" s="3"/>
      <c r="O43" s="3"/>
      <c r="P43" s="3"/>
      <c r="Q43" s="3"/>
      <c r="R43" s="3"/>
      <c r="S43" s="3"/>
    </row>
    <row r="44" spans="1:19" s="2" customFormat="1" x14ac:dyDescent="0.2">
      <c r="A44" s="124"/>
      <c r="B44" s="138"/>
      <c r="C44" s="135"/>
      <c r="D44" s="135"/>
      <c r="E44" s="1"/>
      <c r="F44" s="137"/>
      <c r="G44" s="137"/>
      <c r="H44" s="137"/>
      <c r="I44"/>
      <c r="J44" s="23">
        <f t="shared" si="47"/>
        <v>0</v>
      </c>
      <c r="L44" s="3"/>
      <c r="M44" s="3"/>
      <c r="N44" s="3"/>
      <c r="O44" s="3"/>
      <c r="P44" s="3"/>
      <c r="Q44" s="3"/>
      <c r="R44" s="3"/>
      <c r="S44" s="3"/>
    </row>
    <row r="45" spans="1:19" s="2" customFormat="1" x14ac:dyDescent="0.2">
      <c r="A45" s="124"/>
      <c r="B45" s="138"/>
      <c r="C45" s="135"/>
      <c r="D45" s="135"/>
      <c r="E45" s="1"/>
      <c r="F45" s="137"/>
      <c r="G45" s="137"/>
      <c r="H45" s="137"/>
      <c r="I45"/>
      <c r="J45" s="23">
        <f t="shared" si="47"/>
        <v>0</v>
      </c>
      <c r="L45" s="3"/>
      <c r="M45" s="3"/>
      <c r="N45" s="3"/>
      <c r="O45" s="3"/>
      <c r="P45" s="3"/>
      <c r="Q45" s="3"/>
      <c r="R45" s="3"/>
      <c r="S45" s="3"/>
    </row>
    <row r="46" spans="1:19" s="2" customFormat="1" hidden="1" x14ac:dyDescent="0.2">
      <c r="A46" s="124"/>
      <c r="B46" s="138"/>
      <c r="C46" s="135"/>
      <c r="D46" s="135"/>
      <c r="E46" s="1"/>
      <c r="F46" s="137"/>
      <c r="G46" s="137"/>
      <c r="H46" s="137"/>
      <c r="I46"/>
      <c r="J46" s="23">
        <f t="shared" si="47"/>
        <v>0</v>
      </c>
      <c r="L46" s="3"/>
      <c r="M46" s="3"/>
      <c r="N46" s="3"/>
      <c r="O46" s="3"/>
      <c r="P46" s="3"/>
      <c r="Q46" s="3"/>
      <c r="R46" s="3"/>
      <c r="S46" s="3"/>
    </row>
    <row r="47" spans="1:19" s="2" customFormat="1" hidden="1" x14ac:dyDescent="0.2">
      <c r="A47" s="124"/>
      <c r="B47" s="138"/>
      <c r="C47" s="135"/>
      <c r="D47" s="135"/>
      <c r="E47" s="1"/>
      <c r="F47" s="137"/>
      <c r="G47" s="137"/>
      <c r="H47" s="137"/>
      <c r="I47"/>
      <c r="J47" s="23">
        <f t="shared" si="47"/>
        <v>0</v>
      </c>
      <c r="L47" s="3"/>
      <c r="M47" s="3"/>
      <c r="N47" s="3"/>
      <c r="O47" s="3"/>
      <c r="P47" s="3"/>
      <c r="Q47" s="3"/>
      <c r="R47" s="3"/>
      <c r="S47" s="3"/>
    </row>
    <row r="48" spans="1:19" s="2" customFormat="1" hidden="1" x14ac:dyDescent="0.2">
      <c r="A48" s="124"/>
      <c r="B48" s="138"/>
      <c r="C48" s="135"/>
      <c r="D48" s="135"/>
      <c r="E48" s="1"/>
      <c r="F48" s="137"/>
      <c r="G48" s="137"/>
      <c r="H48" s="137"/>
      <c r="I48"/>
      <c r="J48" s="23">
        <f t="shared" si="47"/>
        <v>0</v>
      </c>
      <c r="L48" s="50"/>
      <c r="M48" s="50"/>
      <c r="N48" s="3"/>
      <c r="O48" s="51"/>
      <c r="P48" s="51"/>
      <c r="Q48" s="3"/>
      <c r="R48" s="3"/>
      <c r="S48" s="3"/>
    </row>
    <row r="49" spans="1:20" s="2" customFormat="1" ht="15" hidden="1" x14ac:dyDescent="0.25">
      <c r="A49" s="124"/>
      <c r="B49" s="138"/>
      <c r="C49" s="135"/>
      <c r="D49" s="135"/>
      <c r="E49" s="1"/>
      <c r="F49" s="137"/>
      <c r="G49" s="137"/>
      <c r="H49" s="137"/>
      <c r="I49"/>
      <c r="J49" s="23">
        <f t="shared" si="47"/>
        <v>0</v>
      </c>
      <c r="L49" s="3"/>
      <c r="M49" s="3"/>
      <c r="N49" s="3"/>
      <c r="O49" s="52"/>
      <c r="P49" s="52"/>
      <c r="Q49" s="3"/>
      <c r="R49" s="3"/>
      <c r="S49" s="3"/>
    </row>
    <row r="50" spans="1:20" s="2" customFormat="1" x14ac:dyDescent="0.2">
      <c r="A50" s="124"/>
      <c r="B50" s="138"/>
      <c r="C50" s="135"/>
      <c r="D50" s="135"/>
      <c r="E50" s="1"/>
      <c r="F50" s="137"/>
      <c r="G50" s="137"/>
      <c r="H50" s="137"/>
      <c r="I50"/>
      <c r="J50" s="23">
        <f t="shared" si="47"/>
        <v>0</v>
      </c>
      <c r="L50" s="3"/>
      <c r="M50" s="3"/>
      <c r="N50" s="3"/>
      <c r="O50" s="3"/>
      <c r="P50" s="3"/>
      <c r="Q50" s="3"/>
      <c r="R50" s="3"/>
      <c r="S50" s="3"/>
    </row>
    <row r="51" spans="1:20" s="2" customFormat="1" ht="13.5" thickBot="1" x14ac:dyDescent="0.25">
      <c r="A51" s="18"/>
      <c r="B51" s="39" t="s">
        <v>19</v>
      </c>
      <c r="C51" s="18"/>
      <c r="D51" s="18"/>
      <c r="E51" s="18"/>
      <c r="F51" s="53">
        <f>ROUND(SUM(F41:F50),0)</f>
        <v>0</v>
      </c>
      <c r="G51" s="53">
        <f t="shared" ref="G51:H51" si="48">ROUND(SUM(G41:G50),0)</f>
        <v>0</v>
      </c>
      <c r="H51" s="53">
        <f t="shared" si="48"/>
        <v>0</v>
      </c>
      <c r="I51" s="26"/>
      <c r="J51" s="145">
        <f t="shared" si="47"/>
        <v>0</v>
      </c>
      <c r="L51" s="3"/>
      <c r="M51" s="3"/>
      <c r="N51" s="3"/>
      <c r="O51" s="3"/>
      <c r="P51" s="3"/>
      <c r="Q51" s="3"/>
      <c r="R51" s="3"/>
      <c r="S51" s="3"/>
    </row>
    <row r="52" spans="1:20" s="2" customFormat="1" ht="13.5" thickTop="1" x14ac:dyDescent="0.2">
      <c r="A52" s="17" t="s">
        <v>20</v>
      </c>
      <c r="B52" s="24"/>
      <c r="C52" s="54"/>
      <c r="D52" s="54"/>
      <c r="E52" s="54"/>
      <c r="F52" s="34"/>
      <c r="G52" s="34"/>
      <c r="H52" s="34"/>
      <c r="I52" s="34"/>
      <c r="J52" s="34"/>
      <c r="L52" s="3"/>
      <c r="M52" s="3"/>
      <c r="N52" s="3"/>
      <c r="O52" s="3"/>
      <c r="P52" s="3"/>
      <c r="Q52" s="3"/>
      <c r="R52" s="3"/>
      <c r="S52" s="3"/>
    </row>
    <row r="53" spans="1:20" s="2" customFormat="1" x14ac:dyDescent="0.2">
      <c r="A53" s="136"/>
      <c r="B53" s="55"/>
      <c r="C53" s="56"/>
      <c r="D53" s="56"/>
      <c r="E53" s="56"/>
      <c r="F53" s="139"/>
      <c r="G53" s="139"/>
      <c r="H53" s="139"/>
      <c r="I53" s="35"/>
      <c r="J53" s="109">
        <f>SUM(F53:I53)</f>
        <v>0</v>
      </c>
      <c r="L53" s="8"/>
      <c r="M53" s="25"/>
      <c r="N53" s="25"/>
      <c r="O53" s="50"/>
      <c r="P53" s="50"/>
      <c r="Q53" s="8"/>
      <c r="R53" s="8"/>
      <c r="S53" s="25"/>
    </row>
    <row r="54" spans="1:20" s="2" customFormat="1" x14ac:dyDescent="0.2">
      <c r="A54" s="136"/>
      <c r="B54" s="55"/>
      <c r="C54" s="56"/>
      <c r="D54" s="56"/>
      <c r="E54" s="56"/>
      <c r="F54" s="139"/>
      <c r="G54" s="139"/>
      <c r="H54" s="139"/>
      <c r="I54" s="35"/>
      <c r="J54" s="109">
        <f>SUM(F54:I54)</f>
        <v>0</v>
      </c>
      <c r="L54" s="8"/>
      <c r="M54" s="25"/>
      <c r="N54" s="25"/>
      <c r="O54" s="3"/>
      <c r="P54" s="3"/>
      <c r="Q54" s="8"/>
      <c r="R54" s="8"/>
      <c r="S54" s="25"/>
    </row>
    <row r="55" spans="1:20" s="2" customFormat="1" x14ac:dyDescent="0.2">
      <c r="A55" s="136"/>
      <c r="B55" s="55"/>
      <c r="C55" s="56"/>
      <c r="D55" s="56"/>
      <c r="E55" s="56"/>
      <c r="F55" s="139"/>
      <c r="G55" s="139"/>
      <c r="H55" s="139"/>
      <c r="I55" s="35"/>
      <c r="J55" s="109">
        <f>SUM(F55:I55)</f>
        <v>0</v>
      </c>
      <c r="L55" s="8"/>
      <c r="M55" s="25"/>
      <c r="N55" s="25"/>
      <c r="O55" s="3"/>
      <c r="P55" s="3"/>
      <c r="Q55" s="8"/>
      <c r="R55" s="8"/>
      <c r="S55" s="25"/>
    </row>
    <row r="56" spans="1:20" s="2" customFormat="1" x14ac:dyDescent="0.2">
      <c r="A56" s="136"/>
      <c r="B56" s="55"/>
      <c r="C56" s="56"/>
      <c r="D56" s="56"/>
      <c r="E56" s="56"/>
      <c r="F56" s="139"/>
      <c r="G56" s="139"/>
      <c r="H56" s="139"/>
      <c r="I56" s="35"/>
      <c r="J56" s="109">
        <f>ROUNDDOWN((SUM(F56:I56)),0)</f>
        <v>0</v>
      </c>
      <c r="L56" s="8"/>
      <c r="M56" s="25"/>
      <c r="N56" s="25"/>
      <c r="O56" s="3"/>
      <c r="P56" s="3"/>
      <c r="Q56" s="8"/>
      <c r="R56" s="8"/>
      <c r="S56" s="25"/>
    </row>
    <row r="57" spans="1:20" s="2" customFormat="1" ht="13.5" thickBot="1" x14ac:dyDescent="0.25">
      <c r="A57" s="10"/>
      <c r="B57" s="55"/>
      <c r="C57" s="56" t="s">
        <v>21</v>
      </c>
      <c r="D57" s="56"/>
      <c r="E57" s="56"/>
      <c r="F57" s="102">
        <f>ROUND(SUM(F53:F56),0)</f>
        <v>0</v>
      </c>
      <c r="G57" s="102">
        <f t="shared" ref="G57:H57" si="49">ROUND(SUM(G53:G56),0)</f>
        <v>0</v>
      </c>
      <c r="H57" s="102">
        <f t="shared" si="49"/>
        <v>0</v>
      </c>
      <c r="I57" s="35"/>
      <c r="J57" s="145">
        <f t="shared" ref="J57:J62" si="50">ROUND(SUM(F57:H57),0)</f>
        <v>0</v>
      </c>
      <c r="L57" s="8"/>
      <c r="M57" s="25"/>
      <c r="N57" s="25"/>
      <c r="O57" s="3"/>
      <c r="P57" s="3"/>
      <c r="Q57" s="8"/>
      <c r="R57" s="8"/>
      <c r="S57" s="25"/>
    </row>
    <row r="58" spans="1:20" s="2" customFormat="1" ht="13.5" thickTop="1" x14ac:dyDescent="0.2">
      <c r="A58" s="136"/>
      <c r="B58" s="55"/>
      <c r="C58" s="56"/>
      <c r="D58" s="56"/>
      <c r="E58" s="56"/>
      <c r="F58" s="139"/>
      <c r="G58" s="139"/>
      <c r="H58" s="139"/>
      <c r="I58" s="35"/>
      <c r="J58" s="109">
        <f t="shared" si="50"/>
        <v>0</v>
      </c>
      <c r="K58" s="35"/>
      <c r="L58" s="3"/>
      <c r="M58" s="25"/>
      <c r="N58" s="25"/>
      <c r="O58" s="25"/>
      <c r="P58" s="25"/>
      <c r="Q58" s="3"/>
      <c r="R58" s="3"/>
      <c r="S58" s="25"/>
    </row>
    <row r="59" spans="1:20" s="2" customFormat="1" x14ac:dyDescent="0.2">
      <c r="A59" s="136"/>
      <c r="B59" s="55"/>
      <c r="C59" s="56"/>
      <c r="D59" s="56"/>
      <c r="E59" s="56"/>
      <c r="F59" s="139"/>
      <c r="G59" s="139"/>
      <c r="H59" s="139"/>
      <c r="I59" s="35"/>
      <c r="J59" s="109">
        <f t="shared" si="50"/>
        <v>0</v>
      </c>
      <c r="K59" s="35"/>
      <c r="L59" s="3"/>
      <c r="M59" s="25"/>
      <c r="N59" s="25"/>
      <c r="O59" s="25"/>
      <c r="P59" s="25"/>
      <c r="Q59" s="3"/>
      <c r="R59" s="3"/>
      <c r="S59" s="25"/>
    </row>
    <row r="60" spans="1:20" s="2" customFormat="1" x14ac:dyDescent="0.2">
      <c r="A60" s="136"/>
      <c r="B60" s="55"/>
      <c r="C60" s="56"/>
      <c r="D60" s="56"/>
      <c r="E60" s="56"/>
      <c r="F60" s="139"/>
      <c r="G60" s="139"/>
      <c r="H60" s="139"/>
      <c r="I60" s="35"/>
      <c r="J60" s="109">
        <f t="shared" si="50"/>
        <v>0</v>
      </c>
      <c r="K60" s="35"/>
      <c r="L60" s="3"/>
      <c r="M60" s="25"/>
      <c r="N60" s="25"/>
      <c r="O60" s="25"/>
      <c r="P60" s="25"/>
      <c r="Q60" s="3"/>
      <c r="R60" s="3"/>
      <c r="S60" s="25"/>
    </row>
    <row r="61" spans="1:20" s="2" customFormat="1" x14ac:dyDescent="0.2">
      <c r="A61" s="136"/>
      <c r="B61" s="55"/>
      <c r="C61" s="56"/>
      <c r="D61" s="56"/>
      <c r="E61" s="56"/>
      <c r="F61" s="139"/>
      <c r="G61" s="139"/>
      <c r="H61" s="139"/>
      <c r="I61" s="35"/>
      <c r="J61" s="109">
        <f t="shared" si="50"/>
        <v>0</v>
      </c>
      <c r="K61" s="58"/>
      <c r="L61" s="59"/>
      <c r="M61" s="25"/>
      <c r="N61" s="25"/>
      <c r="O61" s="25"/>
      <c r="P61" s="25"/>
      <c r="Q61" s="3"/>
      <c r="R61" s="3"/>
      <c r="S61" s="25"/>
      <c r="T61" s="25"/>
    </row>
    <row r="62" spans="1:20" s="2" customFormat="1" ht="13.5" thickBot="1" x14ac:dyDescent="0.25">
      <c r="A62" s="104" t="s">
        <v>80</v>
      </c>
      <c r="B62" s="55"/>
      <c r="C62" s="56" t="s">
        <v>22</v>
      </c>
      <c r="D62" s="56"/>
      <c r="E62" s="56"/>
      <c r="F62" s="102">
        <f>ROUND(SUM(F58:F61),0)</f>
        <v>0</v>
      </c>
      <c r="G62" s="102">
        <f t="shared" ref="G62:H62" si="51">ROUND(SUM(G58:G61),0)</f>
        <v>0</v>
      </c>
      <c r="H62" s="102">
        <f t="shared" si="51"/>
        <v>0</v>
      </c>
      <c r="I62" s="35"/>
      <c r="J62" s="145">
        <f t="shared" si="50"/>
        <v>0</v>
      </c>
      <c r="L62" s="59"/>
      <c r="M62" s="60"/>
      <c r="N62" s="60"/>
      <c r="O62" s="3"/>
      <c r="P62" s="3"/>
      <c r="Q62" s="3"/>
      <c r="R62" s="3"/>
      <c r="S62" s="3"/>
      <c r="T62" s="61" t="s">
        <v>13</v>
      </c>
    </row>
    <row r="63" spans="1:20" s="2" customFormat="1" ht="14.25" thickTop="1" thickBot="1" x14ac:dyDescent="0.25">
      <c r="B63" s="55"/>
      <c r="C63" s="62"/>
      <c r="D63" s="62"/>
      <c r="E63" s="62"/>
      <c r="I63" s="53">
        <f>SUM(F64:H64)</f>
        <v>0</v>
      </c>
      <c r="J63" s="110"/>
      <c r="L63" s="60"/>
      <c r="M63" s="3"/>
      <c r="N63" s="3"/>
      <c r="O63" s="9"/>
      <c r="P63" s="3"/>
      <c r="Q63" s="3"/>
      <c r="R63" s="3"/>
      <c r="S63" s="3"/>
      <c r="T63" s="2" t="s">
        <v>13</v>
      </c>
    </row>
    <row r="64" spans="1:20" s="2" customFormat="1" ht="14.25" thickTop="1" thickBot="1" x14ac:dyDescent="0.25">
      <c r="A64" s="98"/>
      <c r="B64" s="55" t="s">
        <v>81</v>
      </c>
      <c r="C64" s="63"/>
      <c r="D64" s="63"/>
      <c r="E64" s="63"/>
      <c r="F64" s="166">
        <f>ROUND(F62+F57,0)</f>
        <v>0</v>
      </c>
      <c r="G64" s="166">
        <f t="shared" ref="G64:I64" si="52">ROUND(G62+G57,0)</f>
        <v>0</v>
      </c>
      <c r="H64" s="166">
        <f t="shared" si="52"/>
        <v>0</v>
      </c>
      <c r="I64" s="103">
        <f t="shared" si="52"/>
        <v>0</v>
      </c>
      <c r="J64" s="145">
        <f>ROUND(SUM(F64:H64),0)</f>
        <v>0</v>
      </c>
      <c r="K64" s="61" t="s">
        <v>13</v>
      </c>
      <c r="L64" s="3"/>
      <c r="M64" s="3"/>
      <c r="N64" s="3"/>
      <c r="O64" s="3"/>
      <c r="P64" s="3"/>
      <c r="Q64" s="3"/>
      <c r="R64" s="3"/>
      <c r="S64" s="3"/>
    </row>
    <row r="65" spans="1:20" s="2" customFormat="1" ht="13.5" thickTop="1" x14ac:dyDescent="0.2">
      <c r="A65" s="10" t="s">
        <v>13</v>
      </c>
      <c r="B65" s="55"/>
      <c r="C65" s="63"/>
      <c r="D65" s="63"/>
      <c r="E65" s="63"/>
      <c r="F65" s="34"/>
      <c r="G65" s="34"/>
      <c r="H65" s="34"/>
      <c r="J65" s="3"/>
      <c r="L65" s="3"/>
      <c r="M65" s="3"/>
      <c r="N65" s="3"/>
      <c r="O65" s="3"/>
      <c r="P65" s="3"/>
      <c r="Q65" s="3"/>
      <c r="R65" s="3"/>
      <c r="S65" s="3"/>
    </row>
    <row r="66" spans="1:20" s="2" customFormat="1" x14ac:dyDescent="0.2">
      <c r="A66" s="27" t="s">
        <v>23</v>
      </c>
      <c r="B66" s="151" t="s">
        <v>107</v>
      </c>
      <c r="C66" s="147"/>
      <c r="D66" s="147"/>
      <c r="E66" s="148"/>
      <c r="F66" s="35"/>
      <c r="G66" s="35"/>
      <c r="H66" s="35"/>
      <c r="I66" s="26"/>
      <c r="J66" s="49"/>
      <c r="L66" s="3"/>
      <c r="M66" s="3"/>
      <c r="N66" s="3"/>
      <c r="O66" s="3"/>
      <c r="P66" s="3"/>
      <c r="Q66" s="3"/>
      <c r="R66" s="3"/>
      <c r="S66" s="3"/>
      <c r="T66" s="11" t="s">
        <v>13</v>
      </c>
    </row>
    <row r="67" spans="1:20" s="2" customFormat="1" x14ac:dyDescent="0.2">
      <c r="A67" s="140"/>
      <c r="B67" s="39"/>
      <c r="C67" s="27"/>
      <c r="D67" s="27"/>
      <c r="E67" s="56"/>
      <c r="F67" s="139"/>
      <c r="G67" s="139"/>
      <c r="H67" s="139"/>
      <c r="I67" s="26"/>
      <c r="J67"/>
      <c r="L67" s="3"/>
      <c r="M67" s="3"/>
      <c r="N67" s="3"/>
      <c r="O67" s="3"/>
      <c r="P67" s="3"/>
      <c r="Q67" s="3"/>
      <c r="R67" s="3"/>
      <c r="S67" s="3"/>
      <c r="T67" s="11"/>
    </row>
    <row r="68" spans="1:20" s="2" customFormat="1" x14ac:dyDescent="0.2">
      <c r="A68" s="140"/>
      <c r="B68" s="39"/>
      <c r="C68" s="27"/>
      <c r="D68" s="27"/>
      <c r="E68" s="56"/>
      <c r="F68" s="139"/>
      <c r="G68" s="139"/>
      <c r="H68" s="139"/>
      <c r="I68" s="26"/>
      <c r="J68"/>
      <c r="L68" s="3"/>
      <c r="M68" s="3"/>
      <c r="N68" s="3"/>
      <c r="O68" s="3"/>
      <c r="P68" s="3"/>
      <c r="Q68" s="3"/>
      <c r="R68" s="3"/>
      <c r="S68" s="3"/>
      <c r="T68" s="11"/>
    </row>
    <row r="69" spans="1:20" s="2" customFormat="1" x14ac:dyDescent="0.2">
      <c r="A69" s="140"/>
      <c r="B69" s="39"/>
      <c r="C69" s="27"/>
      <c r="D69" s="27"/>
      <c r="E69" s="56"/>
      <c r="F69" s="139"/>
      <c r="G69" s="139"/>
      <c r="H69" s="139"/>
      <c r="I69" s="26"/>
      <c r="J69"/>
      <c r="L69" s="3"/>
      <c r="M69" s="3"/>
      <c r="N69" s="3"/>
      <c r="O69" s="3"/>
      <c r="P69" s="3"/>
      <c r="Q69" s="3"/>
      <c r="R69" s="3"/>
      <c r="S69" s="3"/>
      <c r="T69" s="11"/>
    </row>
    <row r="70" spans="1:20" s="2" customFormat="1" x14ac:dyDescent="0.2">
      <c r="A70" s="136"/>
      <c r="B70" s="39"/>
      <c r="C70" s="27"/>
      <c r="D70" s="27"/>
      <c r="E70" s="56"/>
      <c r="F70" s="139"/>
      <c r="G70" s="139"/>
      <c r="H70" s="139"/>
      <c r="I70" s="26"/>
      <c r="J70"/>
      <c r="L70" s="3"/>
      <c r="M70" s="3"/>
      <c r="N70" s="3"/>
      <c r="O70" s="3"/>
      <c r="P70" s="3"/>
      <c r="Q70" s="3"/>
      <c r="R70" s="3"/>
      <c r="S70" s="3"/>
      <c r="T70" s="11"/>
    </row>
    <row r="71" spans="1:20" s="2" customFormat="1" ht="13.5" thickBot="1" x14ac:dyDescent="0.25">
      <c r="A71" s="18"/>
      <c r="B71" s="39" t="s">
        <v>24</v>
      </c>
      <c r="C71" s="18"/>
      <c r="D71" s="18"/>
      <c r="E71" s="62"/>
      <c r="F71" s="53">
        <f>ROUND(SUM(F67:F70),0)</f>
        <v>0</v>
      </c>
      <c r="G71" s="53">
        <f t="shared" ref="G71:H71" si="53">ROUND(SUM(G67:G70),0)</f>
        <v>0</v>
      </c>
      <c r="H71" s="53">
        <f t="shared" si="53"/>
        <v>0</v>
      </c>
      <c r="I71" s="26"/>
      <c r="J71" s="145">
        <f>ROUND(SUM(F71:H71),0)</f>
        <v>0</v>
      </c>
      <c r="L71" s="3"/>
      <c r="M71" s="3"/>
      <c r="N71" s="3"/>
      <c r="O71" s="3"/>
      <c r="P71" s="3"/>
      <c r="Q71" s="3"/>
      <c r="R71" s="3"/>
      <c r="S71" s="3"/>
      <c r="T71" s="11" t="s">
        <v>13</v>
      </c>
    </row>
    <row r="72" spans="1:20" ht="13.5" thickTop="1" x14ac:dyDescent="0.2">
      <c r="A72" s="18"/>
      <c r="B72" s="39"/>
      <c r="C72" s="18"/>
      <c r="D72" s="18"/>
      <c r="E72" s="62"/>
      <c r="F72" s="34"/>
      <c r="G72" s="34"/>
      <c r="H72" s="34"/>
      <c r="I72" s="26"/>
      <c r="J72" s="26"/>
      <c r="L72" s="64"/>
      <c r="M72" s="64"/>
      <c r="N72" s="64"/>
      <c r="O72" s="3"/>
      <c r="P72" s="3"/>
      <c r="Q72" s="3"/>
      <c r="R72" s="3"/>
      <c r="S72" s="3"/>
    </row>
    <row r="73" spans="1:20" x14ac:dyDescent="0.2">
      <c r="A73" s="56" t="s">
        <v>25</v>
      </c>
      <c r="B73" s="115" t="s">
        <v>90</v>
      </c>
      <c r="C73" s="62"/>
      <c r="D73" s="62"/>
      <c r="E73" s="62"/>
      <c r="F73" s="34"/>
      <c r="G73" s="34"/>
      <c r="H73" s="34"/>
      <c r="I73" s="26"/>
      <c r="J73" s="26"/>
      <c r="L73" s="64"/>
      <c r="M73" s="64"/>
      <c r="N73" s="64"/>
      <c r="O73" s="3"/>
      <c r="P73" s="3"/>
      <c r="Q73" s="3"/>
      <c r="R73" s="3"/>
      <c r="S73" s="3"/>
    </row>
    <row r="74" spans="1:20" x14ac:dyDescent="0.2">
      <c r="A74" s="18" t="s">
        <v>26</v>
      </c>
      <c r="B74" s="39"/>
      <c r="C74" s="18"/>
      <c r="D74" s="18"/>
      <c r="E74" s="62"/>
      <c r="F74" s="143">
        <v>0</v>
      </c>
      <c r="G74" s="65">
        <f>ROUND((F74*1.05),0)</f>
        <v>0</v>
      </c>
      <c r="H74" s="65">
        <f t="shared" ref="H74:H75" si="54">ROUND((G74*1.05),0)</f>
        <v>0</v>
      </c>
      <c r="I74" s="26"/>
      <c r="J74" s="26">
        <f>ROUND(SUM(F74:H74),0)</f>
        <v>0</v>
      </c>
      <c r="L74" s="34"/>
      <c r="M74" s="34"/>
      <c r="N74" s="34"/>
      <c r="O74" s="3"/>
      <c r="P74" s="3"/>
      <c r="Q74" s="3"/>
      <c r="R74" s="3"/>
      <c r="S74" s="3"/>
    </row>
    <row r="75" spans="1:20" x14ac:dyDescent="0.2">
      <c r="A75" s="18" t="s">
        <v>27</v>
      </c>
      <c r="B75" s="28"/>
      <c r="C75" s="18"/>
      <c r="D75" s="18"/>
      <c r="E75" s="62"/>
      <c r="F75" s="143">
        <v>0</v>
      </c>
      <c r="G75" s="65">
        <f>ROUND((F75*1.05),0)</f>
        <v>0</v>
      </c>
      <c r="H75" s="65">
        <f t="shared" si="54"/>
        <v>0</v>
      </c>
      <c r="I75" s="26"/>
      <c r="J75" s="26">
        <f>ROUND(SUM(F75:H75),0)</f>
        <v>0</v>
      </c>
      <c r="L75" s="34"/>
      <c r="M75" s="34"/>
      <c r="N75" s="34"/>
      <c r="O75" s="3"/>
      <c r="P75" s="3"/>
      <c r="Q75" s="3"/>
      <c r="R75" s="3"/>
      <c r="S75" s="3"/>
    </row>
    <row r="76" spans="1:20" x14ac:dyDescent="0.2">
      <c r="A76" s="18" t="s">
        <v>13</v>
      </c>
      <c r="B76" s="28"/>
      <c r="C76" s="18"/>
      <c r="D76" s="18"/>
      <c r="E76" s="62"/>
      <c r="F76" s="34"/>
      <c r="G76" s="34"/>
      <c r="H76" s="34"/>
      <c r="I76" s="26"/>
      <c r="J76" s="26">
        <f>ROUND(SUM(F76:H76),0)</f>
        <v>0</v>
      </c>
      <c r="L76" s="3"/>
      <c r="M76" s="3"/>
      <c r="N76" s="3"/>
      <c r="O76" s="3"/>
      <c r="P76" s="3"/>
      <c r="Q76" s="3"/>
      <c r="R76" s="3"/>
      <c r="S76" s="3"/>
    </row>
    <row r="77" spans="1:20" ht="13.5" thickBot="1" x14ac:dyDescent="0.25">
      <c r="A77" s="40"/>
      <c r="B77" s="39" t="s">
        <v>28</v>
      </c>
      <c r="C77" s="18"/>
      <c r="D77" s="18"/>
      <c r="E77" s="62"/>
      <c r="F77" s="53">
        <f>ROUND(SUM(F74:F76),0)</f>
        <v>0</v>
      </c>
      <c r="G77" s="53">
        <f t="shared" ref="G77:H77" si="55">ROUND(SUM(G74:G76),0)</f>
        <v>0</v>
      </c>
      <c r="H77" s="53">
        <f t="shared" si="55"/>
        <v>0</v>
      </c>
      <c r="I77" s="26"/>
      <c r="J77" s="145">
        <f>ROUND(SUM(F77:H77),0)</f>
        <v>0</v>
      </c>
      <c r="L77" s="34"/>
      <c r="M77" s="34"/>
      <c r="N77" s="34"/>
      <c r="O77" s="34"/>
      <c r="P77" s="34"/>
      <c r="Q77" s="3"/>
      <c r="R77" s="3"/>
      <c r="S77" s="3"/>
    </row>
    <row r="78" spans="1:20" ht="13.5" thickTop="1" x14ac:dyDescent="0.2">
      <c r="A78" s="40" t="s">
        <v>106</v>
      </c>
      <c r="B78" s="28"/>
      <c r="C78" s="18"/>
      <c r="D78" s="18"/>
      <c r="E78" s="62"/>
      <c r="F78" s="65"/>
      <c r="G78" s="65"/>
      <c r="H78" s="65"/>
      <c r="I78" s="26"/>
      <c r="J78" s="26"/>
      <c r="L78" s="3"/>
      <c r="M78" s="3"/>
      <c r="N78" s="3"/>
      <c r="O78" s="3"/>
      <c r="P78" s="3"/>
      <c r="Q78" s="3"/>
      <c r="R78" s="3"/>
      <c r="S78" s="3"/>
    </row>
    <row r="79" spans="1:20" x14ac:dyDescent="0.2">
      <c r="A79" s="40" t="s">
        <v>96</v>
      </c>
      <c r="B79" s="66"/>
      <c r="C79" s="41"/>
      <c r="D79" s="67"/>
      <c r="E79" s="67"/>
      <c r="F79" s="45"/>
      <c r="G79" s="45"/>
      <c r="H79" s="45"/>
      <c r="I79" s="34"/>
      <c r="J79" s="34"/>
      <c r="L79" s="3"/>
      <c r="M79" s="3"/>
      <c r="N79" s="3"/>
      <c r="O79" s="34"/>
      <c r="P79" s="34"/>
      <c r="Q79" s="3"/>
      <c r="R79" s="3"/>
      <c r="S79" s="3"/>
    </row>
    <row r="80" spans="1:20" x14ac:dyDescent="0.2">
      <c r="B80" s="28"/>
      <c r="C80" s="18"/>
      <c r="D80" s="18"/>
      <c r="E80" s="62"/>
      <c r="F80" s="35"/>
      <c r="G80" s="35"/>
      <c r="H80" s="35"/>
      <c r="I80" s="26"/>
      <c r="J80" s="26"/>
    </row>
    <row r="81" spans="1:24" ht="22.5" customHeight="1" x14ac:dyDescent="0.2">
      <c r="A81" s="1" t="s">
        <v>29</v>
      </c>
      <c r="B81" s="18"/>
      <c r="C81" s="18"/>
      <c r="D81" s="18"/>
      <c r="E81" s="62"/>
      <c r="F81" s="69">
        <f>F6</f>
        <v>0</v>
      </c>
      <c r="G81" s="69">
        <f>G6</f>
        <v>0</v>
      </c>
      <c r="H81" s="69">
        <f>H6</f>
        <v>0</v>
      </c>
      <c r="I81" s="26"/>
      <c r="J81" s="26"/>
      <c r="M81" s="164" t="s">
        <v>74</v>
      </c>
      <c r="N81" s="165"/>
      <c r="O81" s="164"/>
      <c r="Q81" s="97">
        <f>Q6</f>
        <v>0</v>
      </c>
      <c r="R81" s="97">
        <f>R6</f>
        <v>0</v>
      </c>
      <c r="S81" s="97">
        <f>S6</f>
        <v>0</v>
      </c>
    </row>
    <row r="82" spans="1:24" x14ac:dyDescent="0.2">
      <c r="A82" s="1" t="s">
        <v>30</v>
      </c>
      <c r="B82" s="1"/>
      <c r="C82" s="1"/>
      <c r="D82" s="1"/>
      <c r="E82" s="70"/>
      <c r="F82" s="35">
        <f>ROUND((F15),0)</f>
        <v>0</v>
      </c>
      <c r="G82" s="35">
        <f t="shared" ref="G82:H82" si="56">ROUND((G15),0)</f>
        <v>0</v>
      </c>
      <c r="H82" s="35">
        <f t="shared" si="56"/>
        <v>0</v>
      </c>
      <c r="I82" s="26"/>
      <c r="J82" s="35">
        <f t="shared" ref="J82:J90" si="57">ROUND((SUM(F82:H82)),0)</f>
        <v>0</v>
      </c>
      <c r="M82" s="1" t="s">
        <v>30</v>
      </c>
      <c r="Q82" s="35">
        <f>ROUND((Q15),0)</f>
        <v>0</v>
      </c>
      <c r="R82" s="35">
        <f>R15</f>
        <v>0</v>
      </c>
      <c r="S82" s="35">
        <f>S15</f>
        <v>0</v>
      </c>
      <c r="T82" s="26"/>
      <c r="U82" s="35">
        <f>ROUND((SUM(Q82:S82)),0)</f>
        <v>0</v>
      </c>
    </row>
    <row r="83" spans="1:24" x14ac:dyDescent="0.2">
      <c r="A83" s="1" t="s">
        <v>31</v>
      </c>
      <c r="B83" s="1"/>
      <c r="C83" s="1"/>
      <c r="D83" s="1"/>
      <c r="E83" s="70"/>
      <c r="F83" s="35">
        <f>ROUND((F26),0)</f>
        <v>0</v>
      </c>
      <c r="G83" s="35">
        <f t="shared" ref="G83:H83" si="58">ROUND((G26),0)</f>
        <v>0</v>
      </c>
      <c r="H83" s="35">
        <f t="shared" si="58"/>
        <v>0</v>
      </c>
      <c r="I83" s="26"/>
      <c r="J83" s="35">
        <f t="shared" si="57"/>
        <v>0</v>
      </c>
      <c r="L83" s="71"/>
      <c r="M83" s="1" t="s">
        <v>31</v>
      </c>
      <c r="Q83" s="35">
        <f>ROUND((Q26),0)</f>
        <v>0</v>
      </c>
      <c r="R83" s="35">
        <f t="shared" ref="R83:S83" si="59">ROUND((R26),0)</f>
        <v>0</v>
      </c>
      <c r="S83" s="35">
        <f t="shared" si="59"/>
        <v>0</v>
      </c>
      <c r="T83" s="26"/>
      <c r="U83" s="35">
        <f>ROUND((SUM(Q83:S83)),0)</f>
        <v>0</v>
      </c>
    </row>
    <row r="84" spans="1:24" x14ac:dyDescent="0.2">
      <c r="A84" s="1" t="s">
        <v>32</v>
      </c>
      <c r="B84" s="1"/>
      <c r="C84" s="1"/>
      <c r="D84" s="1"/>
      <c r="E84" s="70"/>
      <c r="F84" s="35">
        <f>ROUND((F38),0)</f>
        <v>0</v>
      </c>
      <c r="G84" s="35">
        <f t="shared" ref="G84:H84" si="60">ROUND((G38),0)</f>
        <v>0</v>
      </c>
      <c r="H84" s="35">
        <f t="shared" si="60"/>
        <v>0</v>
      </c>
      <c r="I84" s="26"/>
      <c r="J84" s="35">
        <f t="shared" si="57"/>
        <v>0</v>
      </c>
    </row>
    <row r="85" spans="1:24" x14ac:dyDescent="0.2">
      <c r="A85" s="1" t="s">
        <v>33</v>
      </c>
      <c r="B85" s="1"/>
      <c r="C85" s="1"/>
      <c r="D85" s="1"/>
      <c r="E85" s="70"/>
      <c r="F85" s="35">
        <f>ROUND((F51),0)</f>
        <v>0</v>
      </c>
      <c r="G85" s="35">
        <f t="shared" ref="G85:H85" si="61">ROUND((G51),0)</f>
        <v>0</v>
      </c>
      <c r="H85" s="35">
        <f t="shared" si="61"/>
        <v>0</v>
      </c>
      <c r="I85" s="26"/>
      <c r="J85" s="35">
        <f t="shared" si="57"/>
        <v>0</v>
      </c>
    </row>
    <row r="86" spans="1:24" x14ac:dyDescent="0.2">
      <c r="A86" s="1" t="s">
        <v>34</v>
      </c>
      <c r="B86" s="1"/>
      <c r="C86" s="1"/>
      <c r="D86" s="1"/>
      <c r="E86" s="70"/>
      <c r="F86" s="35">
        <f>ROUND((F71),0)</f>
        <v>0</v>
      </c>
      <c r="G86" s="35">
        <f t="shared" ref="G86:H86" si="62">ROUND((G71),0)</f>
        <v>0</v>
      </c>
      <c r="H86" s="35">
        <f t="shared" si="62"/>
        <v>0</v>
      </c>
      <c r="I86" s="26"/>
      <c r="J86" s="35">
        <f t="shared" si="57"/>
        <v>0</v>
      </c>
      <c r="S86" s="34"/>
    </row>
    <row r="87" spans="1:24" x14ac:dyDescent="0.2">
      <c r="A87" s="1" t="s">
        <v>35</v>
      </c>
      <c r="B87" s="1"/>
      <c r="C87" s="1"/>
      <c r="D87" s="1"/>
      <c r="E87" s="70"/>
      <c r="F87" s="57">
        <f>ROUND(F57,0)</f>
        <v>0</v>
      </c>
      <c r="G87" s="57">
        <f t="shared" ref="G87:H87" si="63">ROUND(G57,0)</f>
        <v>0</v>
      </c>
      <c r="H87" s="57">
        <f t="shared" si="63"/>
        <v>0</v>
      </c>
      <c r="I87" s="35">
        <f>I63</f>
        <v>0</v>
      </c>
      <c r="J87" s="35">
        <f t="shared" si="57"/>
        <v>0</v>
      </c>
      <c r="K87" s="2" t="s">
        <v>13</v>
      </c>
      <c r="M87" t="s">
        <v>13</v>
      </c>
      <c r="S87" s="34"/>
    </row>
    <row r="88" spans="1:24" x14ac:dyDescent="0.2">
      <c r="A88" s="1" t="s">
        <v>36</v>
      </c>
      <c r="E88" s="3"/>
      <c r="F88" s="72">
        <f>ROUND((F77),0)</f>
        <v>0</v>
      </c>
      <c r="G88" s="72">
        <f t="shared" ref="G88:H88" si="64">ROUND((G77),0)</f>
        <v>0</v>
      </c>
      <c r="H88" s="72">
        <f t="shared" si="64"/>
        <v>0</v>
      </c>
      <c r="I88" s="35"/>
      <c r="J88" s="35">
        <f t="shared" si="57"/>
        <v>0</v>
      </c>
      <c r="K88" s="2" t="s">
        <v>13</v>
      </c>
      <c r="S88" s="34"/>
    </row>
    <row r="89" spans="1:24" ht="13.5" thickBot="1" x14ac:dyDescent="0.25">
      <c r="A89" s="141" t="s">
        <v>37</v>
      </c>
      <c r="B89" s="70"/>
      <c r="C89" s="70"/>
      <c r="D89" s="73"/>
      <c r="E89" s="73"/>
      <c r="F89" s="111">
        <f>ROUND(SUM(F82:F88),0)</f>
        <v>0</v>
      </c>
      <c r="G89" s="111">
        <f t="shared" ref="G89:H89" si="65">ROUND(SUM(G82:G88),0)</f>
        <v>0</v>
      </c>
      <c r="H89" s="111">
        <f t="shared" si="65"/>
        <v>0</v>
      </c>
      <c r="I89" s="2"/>
      <c r="J89" s="35">
        <f t="shared" si="57"/>
        <v>0</v>
      </c>
      <c r="K89" s="2"/>
      <c r="S89" s="34"/>
    </row>
    <row r="90" spans="1:24" s="2" customFormat="1" ht="13.5" thickTop="1" x14ac:dyDescent="0.2">
      <c r="A90" s="70" t="s">
        <v>38</v>
      </c>
      <c r="B90" s="70"/>
      <c r="C90" s="70"/>
      <c r="D90" s="73"/>
      <c r="E90" s="73"/>
      <c r="F90" s="57">
        <f>ROUND((F62),0)</f>
        <v>0</v>
      </c>
      <c r="G90" s="57">
        <f t="shared" ref="G90:H90" si="66">ROUND((G62),0)</f>
        <v>0</v>
      </c>
      <c r="H90" s="57">
        <f t="shared" si="66"/>
        <v>0</v>
      </c>
      <c r="J90" s="35">
        <f t="shared" si="57"/>
        <v>0</v>
      </c>
      <c r="L90" s="58" t="s">
        <v>13</v>
      </c>
      <c r="S90" s="34"/>
    </row>
    <row r="91" spans="1:24" ht="13.5" thickBot="1" x14ac:dyDescent="0.25">
      <c r="A91" s="141" t="s">
        <v>39</v>
      </c>
      <c r="B91" s="70"/>
      <c r="C91" s="70"/>
      <c r="D91" s="70"/>
      <c r="E91" s="70"/>
      <c r="F91" s="152">
        <f>ROUND((F89+F90),0)</f>
        <v>0</v>
      </c>
      <c r="G91" s="152">
        <f t="shared" ref="G91:H91" si="67">ROUND((G89+G90),0)</f>
        <v>0</v>
      </c>
      <c r="H91" s="152">
        <f t="shared" si="67"/>
        <v>0</v>
      </c>
      <c r="I91" s="112"/>
      <c r="J91" s="145">
        <f>ROUND(SUM(F91:H91),0)</f>
        <v>0</v>
      </c>
      <c r="K91" s="2"/>
      <c r="L91" s="64" t="s">
        <v>40</v>
      </c>
      <c r="M91" s="8"/>
      <c r="N91" s="8"/>
      <c r="O91" s="8"/>
      <c r="P91" s="8"/>
      <c r="Q91" s="144">
        <f>ROUND(SUM(Q82:Q90),0)</f>
        <v>0</v>
      </c>
      <c r="R91" s="144">
        <f t="shared" ref="R91:S91" si="68">ROUND(SUM(R82:R90),0)</f>
        <v>0</v>
      </c>
      <c r="S91" s="144">
        <f t="shared" si="68"/>
        <v>0</v>
      </c>
      <c r="T91" s="144"/>
      <c r="U91" s="144">
        <f>ROUND((SUM(Q91:S91)),0)</f>
        <v>0</v>
      </c>
      <c r="V91" s="49"/>
      <c r="W91" s="49"/>
      <c r="X91" s="49"/>
    </row>
    <row r="92" spans="1:24" x14ac:dyDescent="0.2">
      <c r="A92" s="18" t="s">
        <v>92</v>
      </c>
      <c r="B92" s="18"/>
      <c r="C92" s="18"/>
      <c r="D92" s="18"/>
      <c r="E92" s="62"/>
      <c r="F92" s="35">
        <f>ROUND((F84+F88),0)</f>
        <v>0</v>
      </c>
      <c r="G92" s="35">
        <f t="shared" ref="G92:H92" si="69">ROUND((G84+G88),0)</f>
        <v>0</v>
      </c>
      <c r="H92" s="35">
        <f t="shared" si="69"/>
        <v>0</v>
      </c>
      <c r="I92" s="2"/>
      <c r="J92" s="35"/>
      <c r="K92" s="2"/>
      <c r="L92" s="8"/>
      <c r="M92" s="8"/>
      <c r="N92" s="8"/>
      <c r="O92" s="74"/>
      <c r="P92" s="74" t="s">
        <v>41</v>
      </c>
      <c r="Q92" s="34"/>
      <c r="R92" s="34"/>
      <c r="S92" s="34"/>
      <c r="T92" s="75"/>
      <c r="U92" s="49"/>
      <c r="V92" s="49"/>
      <c r="W92" s="49"/>
      <c r="X92" s="49"/>
    </row>
    <row r="93" spans="1:24" x14ac:dyDescent="0.2">
      <c r="A93" s="18" t="s">
        <v>84</v>
      </c>
      <c r="B93" s="18"/>
      <c r="C93" s="18"/>
      <c r="D93" s="18"/>
      <c r="E93" s="62"/>
      <c r="F93" s="142">
        <v>0</v>
      </c>
      <c r="G93" s="142">
        <v>0</v>
      </c>
      <c r="H93" s="142">
        <v>0</v>
      </c>
      <c r="I93" s="2"/>
      <c r="J93" s="35"/>
      <c r="K93" s="2"/>
      <c r="L93" s="8"/>
      <c r="M93" s="8"/>
      <c r="N93" s="8"/>
      <c r="O93" s="74"/>
      <c r="P93" s="74"/>
      <c r="Q93" s="34"/>
      <c r="R93" s="34"/>
      <c r="S93" s="34"/>
      <c r="T93" s="75"/>
      <c r="U93" s="49"/>
      <c r="V93" s="49"/>
      <c r="W93" s="49"/>
      <c r="X93" s="49"/>
    </row>
    <row r="94" spans="1:24" x14ac:dyDescent="0.2">
      <c r="A94" s="18" t="s">
        <v>42</v>
      </c>
      <c r="B94" s="18"/>
      <c r="C94" s="18"/>
      <c r="D94" s="18"/>
      <c r="E94" s="62"/>
      <c r="F94" s="35">
        <f>ROUND((F91-F92-F93),0)</f>
        <v>0</v>
      </c>
      <c r="G94" s="35">
        <f t="shared" ref="G94:H94" si="70">ROUND((G91-G92-G93),0)</f>
        <v>0</v>
      </c>
      <c r="H94" s="35">
        <f t="shared" si="70"/>
        <v>0</v>
      </c>
      <c r="I94" s="2"/>
      <c r="J94" s="35">
        <f>ROUND(SUM(F94:H94),0)</f>
        <v>0</v>
      </c>
      <c r="K94" s="2"/>
      <c r="L94" s="3"/>
      <c r="M94" s="3"/>
      <c r="N94" s="3"/>
      <c r="O94" s="76"/>
      <c r="P94" s="76"/>
      <c r="Q94" s="34"/>
      <c r="R94" s="34"/>
      <c r="S94" s="34"/>
      <c r="T94" s="75"/>
      <c r="U94" s="49"/>
      <c r="V94" s="49"/>
      <c r="W94" s="49"/>
      <c r="X94" s="49"/>
    </row>
    <row r="95" spans="1:24" x14ac:dyDescent="0.2">
      <c r="A95" s="1" t="s">
        <v>108</v>
      </c>
      <c r="B95" s="18" t="s">
        <v>94</v>
      </c>
      <c r="C95" s="153">
        <v>0</v>
      </c>
      <c r="D95" s="18"/>
      <c r="E95" s="62"/>
      <c r="F95" s="35">
        <f>ROUND(($C$95*F94),0)</f>
        <v>0</v>
      </c>
      <c r="G95" s="35">
        <f t="shared" ref="G95:H95" si="71">ROUND(($C$95*G94),0)</f>
        <v>0</v>
      </c>
      <c r="H95" s="35">
        <f t="shared" si="71"/>
        <v>0</v>
      </c>
      <c r="I95" s="35">
        <f>0.47*I94</f>
        <v>0</v>
      </c>
      <c r="J95" s="35">
        <f>SUM(F95:H95)</f>
        <v>0</v>
      </c>
      <c r="K95" s="2"/>
      <c r="L95" s="3"/>
      <c r="M95" s="3"/>
      <c r="N95" s="3"/>
      <c r="O95" s="77"/>
      <c r="P95" s="77"/>
      <c r="Q95" s="34"/>
      <c r="R95" s="34"/>
      <c r="S95" s="34"/>
      <c r="T95" s="49"/>
      <c r="U95" s="49"/>
      <c r="V95" s="49"/>
      <c r="W95" s="49"/>
      <c r="X95" s="49"/>
    </row>
    <row r="96" spans="1:24" x14ac:dyDescent="0.2">
      <c r="A96" s="1"/>
      <c r="B96" s="18"/>
      <c r="C96" s="18"/>
      <c r="D96" s="18"/>
      <c r="E96" s="18"/>
      <c r="F96" s="2"/>
      <c r="G96" s="2"/>
      <c r="H96" s="2"/>
      <c r="I96" s="2"/>
      <c r="J96" s="35"/>
      <c r="K96" s="2"/>
      <c r="O96" s="3"/>
      <c r="P96" s="3"/>
      <c r="Q96" s="3"/>
      <c r="R96" s="3"/>
      <c r="S96" s="3"/>
    </row>
    <row r="97" spans="1:11" ht="13.5" thickBot="1" x14ac:dyDescent="0.25">
      <c r="A97" s="1" t="s">
        <v>43</v>
      </c>
      <c r="B97" s="1"/>
      <c r="C97" s="1"/>
      <c r="D97" s="1"/>
      <c r="E97" s="1"/>
      <c r="F97" s="145">
        <f>F91+F95</f>
        <v>0</v>
      </c>
      <c r="G97" s="145">
        <f>G91+G95</f>
        <v>0</v>
      </c>
      <c r="H97" s="145">
        <f>H91+H95</f>
        <v>0</v>
      </c>
      <c r="I97" s="145"/>
      <c r="J97" s="145">
        <f>ROUND(SUM(F97:H97),0)</f>
        <v>0</v>
      </c>
      <c r="K97" s="2"/>
    </row>
    <row r="98" spans="1:11" ht="13.5" hidden="1" thickTop="1" x14ac:dyDescent="0.2">
      <c r="A98" s="78" t="s">
        <v>13</v>
      </c>
      <c r="F98" s="65" t="s">
        <v>13</v>
      </c>
      <c r="G98" s="65" t="s">
        <v>13</v>
      </c>
      <c r="H98" s="65" t="s">
        <v>13</v>
      </c>
      <c r="I98" s="35"/>
      <c r="J98" s="35"/>
      <c r="K98" s="2"/>
    </row>
    <row r="99" spans="1:11" ht="13.5" hidden="1" thickTop="1" x14ac:dyDescent="0.2">
      <c r="A99" s="1" t="s">
        <v>44</v>
      </c>
      <c r="F99" s="35"/>
      <c r="G99" s="35"/>
      <c r="H99" s="35"/>
      <c r="I99" s="35"/>
      <c r="J99" s="35"/>
      <c r="K99" s="2"/>
    </row>
    <row r="100" spans="1:11" ht="13.5" hidden="1" thickTop="1" x14ac:dyDescent="0.2">
      <c r="A100" s="1" t="s">
        <v>45</v>
      </c>
      <c r="B100" s="26"/>
      <c r="F100" s="35">
        <v>0</v>
      </c>
      <c r="G100" s="35">
        <v>0</v>
      </c>
      <c r="H100" s="35">
        <v>0</v>
      </c>
      <c r="I100" s="35">
        <f>SUM(B100:H100)</f>
        <v>0</v>
      </c>
      <c r="J100" s="35">
        <f>SUM(F100:H100)</f>
        <v>0</v>
      </c>
      <c r="K100" s="2"/>
    </row>
    <row r="101" spans="1:11" ht="13.5" hidden="1" thickTop="1" x14ac:dyDescent="0.2">
      <c r="A101" s="18" t="s">
        <v>46</v>
      </c>
      <c r="B101" s="26"/>
      <c r="F101" s="35">
        <f>F92</f>
        <v>0</v>
      </c>
      <c r="G101" s="35">
        <f>G92</f>
        <v>0</v>
      </c>
      <c r="H101" s="35">
        <f>H92</f>
        <v>0</v>
      </c>
      <c r="I101" s="35"/>
      <c r="J101" s="35">
        <f>SUM(F101:H101)</f>
        <v>0</v>
      </c>
      <c r="K101" s="2"/>
    </row>
    <row r="102" spans="1:11" ht="13.5" hidden="1" thickTop="1" x14ac:dyDescent="0.2">
      <c r="A102" s="18" t="s">
        <v>47</v>
      </c>
      <c r="B102" s="26"/>
      <c r="F102" s="35">
        <f>F100-F101</f>
        <v>0</v>
      </c>
      <c r="G102" s="35">
        <f>G100-G101</f>
        <v>0</v>
      </c>
      <c r="H102" s="35">
        <f>H100-H101</f>
        <v>0</v>
      </c>
      <c r="I102" s="35"/>
      <c r="J102" s="35">
        <f>SUM(F102:H102)</f>
        <v>0</v>
      </c>
      <c r="K102" s="2"/>
    </row>
    <row r="103" spans="1:11" ht="13.5" hidden="1" thickTop="1" x14ac:dyDescent="0.2">
      <c r="A103" s="18" t="s">
        <v>48</v>
      </c>
      <c r="B103" s="26"/>
      <c r="F103" s="35">
        <f>0.48*F102</f>
        <v>0</v>
      </c>
      <c r="G103" s="35">
        <f>0.48*G102</f>
        <v>0</v>
      </c>
      <c r="H103" s="35">
        <f>0.48*H102</f>
        <v>0</v>
      </c>
      <c r="I103" s="35">
        <f>SUM(B103:H103)</f>
        <v>0</v>
      </c>
      <c r="J103" s="35">
        <f>SUM(F103:H103)</f>
        <v>0</v>
      </c>
      <c r="K103" s="2"/>
    </row>
    <row r="104" spans="1:11" ht="14.25" hidden="1" thickTop="1" thickBot="1" x14ac:dyDescent="0.25">
      <c r="A104" s="1" t="s">
        <v>43</v>
      </c>
      <c r="B104" s="26"/>
      <c r="F104" s="53">
        <f>F103+F100</f>
        <v>0</v>
      </c>
      <c r="G104" s="53">
        <f>G103+G100</f>
        <v>0</v>
      </c>
      <c r="H104" s="53">
        <f>H103+H100</f>
        <v>0</v>
      </c>
      <c r="I104" s="53">
        <f>SUM(I100:I103)</f>
        <v>0</v>
      </c>
      <c r="J104" s="53">
        <f>SUM(F104:H104)</f>
        <v>0</v>
      </c>
      <c r="K104" s="2"/>
    </row>
    <row r="105" spans="1:11" ht="13.5" hidden="1" thickTop="1" x14ac:dyDescent="0.2">
      <c r="F105" s="2"/>
      <c r="G105" s="2"/>
      <c r="H105" s="2"/>
      <c r="I105" s="2"/>
      <c r="J105" s="2"/>
      <c r="K105" s="2"/>
    </row>
    <row r="106" spans="1:11" ht="13.5" hidden="1" thickTop="1" x14ac:dyDescent="0.2">
      <c r="F106" s="2"/>
      <c r="G106" s="2"/>
      <c r="H106" s="2"/>
      <c r="I106" s="2"/>
      <c r="J106" s="2"/>
      <c r="K106" s="2"/>
    </row>
    <row r="107" spans="1:11" ht="13.5" hidden="1" thickTop="1" x14ac:dyDescent="0.2">
      <c r="A107" s="79" t="s">
        <v>49</v>
      </c>
      <c r="F107" s="2"/>
      <c r="G107" s="2"/>
      <c r="H107" s="2"/>
      <c r="I107" s="2"/>
      <c r="J107" s="2"/>
      <c r="K107" s="2"/>
    </row>
    <row r="108" spans="1:11" ht="13.5" hidden="1" thickTop="1" x14ac:dyDescent="0.2">
      <c r="A108" s="79" t="s">
        <v>50</v>
      </c>
      <c r="F108" s="2"/>
      <c r="G108" s="2"/>
      <c r="H108" s="2"/>
      <c r="I108" s="2"/>
      <c r="J108" s="2"/>
      <c r="K108" s="2"/>
    </row>
    <row r="109" spans="1:11" ht="13.5" hidden="1" thickTop="1" x14ac:dyDescent="0.2">
      <c r="A109" s="79" t="s">
        <v>51</v>
      </c>
      <c r="F109" s="86">
        <v>35568</v>
      </c>
      <c r="G109" s="86">
        <f>1.03*F109</f>
        <v>36635.040000000001</v>
      </c>
      <c r="H109" s="86">
        <f>1.03*G109</f>
        <v>37734.091200000003</v>
      </c>
      <c r="I109" s="2"/>
      <c r="J109" s="2"/>
      <c r="K109" s="2"/>
    </row>
    <row r="110" spans="1:11" ht="13.5" hidden="1" thickTop="1" x14ac:dyDescent="0.2">
      <c r="A110" s="40" t="s">
        <v>52</v>
      </c>
      <c r="B110" s="80" t="s">
        <v>53</v>
      </c>
      <c r="F110" s="2"/>
      <c r="G110" s="2"/>
      <c r="H110" s="2"/>
      <c r="I110" s="2"/>
      <c r="J110" s="2"/>
      <c r="K110" s="2"/>
    </row>
    <row r="111" spans="1:11" ht="13.5" hidden="1" thickTop="1" x14ac:dyDescent="0.2">
      <c r="A111" s="40" t="s">
        <v>54</v>
      </c>
      <c r="F111" s="2"/>
      <c r="G111" s="2"/>
      <c r="H111" s="2"/>
      <c r="I111" s="2"/>
      <c r="J111" s="2"/>
      <c r="K111" s="2"/>
    </row>
    <row r="112" spans="1:11" ht="13.5" hidden="1" thickTop="1" x14ac:dyDescent="0.2">
      <c r="F112" s="2"/>
      <c r="G112" s="2"/>
      <c r="H112" s="2"/>
      <c r="I112" s="2"/>
      <c r="J112" s="2"/>
      <c r="K112" s="2"/>
    </row>
    <row r="113" spans="1:11" ht="13.5" hidden="1" thickTop="1" x14ac:dyDescent="0.2">
      <c r="A113" s="40" t="s">
        <v>55</v>
      </c>
      <c r="B113" s="80" t="s">
        <v>56</v>
      </c>
      <c r="F113" s="19">
        <v>22074</v>
      </c>
      <c r="G113" s="19">
        <f t="shared" ref="G113:H114" si="72">1.03*F113</f>
        <v>22736.22</v>
      </c>
      <c r="H113" s="19">
        <f t="shared" si="72"/>
        <v>23418.306600000004</v>
      </c>
      <c r="I113" s="2"/>
      <c r="J113" s="2"/>
      <c r="K113" s="2"/>
    </row>
    <row r="114" spans="1:11" ht="13.5" hidden="1" thickTop="1" x14ac:dyDescent="0.2">
      <c r="A114" s="40" t="s">
        <v>57</v>
      </c>
      <c r="B114" s="80"/>
      <c r="F114" s="19">
        <f>F24+F13</f>
        <v>0</v>
      </c>
      <c r="G114" s="19">
        <f t="shared" si="72"/>
        <v>0</v>
      </c>
      <c r="H114" s="19">
        <f t="shared" si="72"/>
        <v>0</v>
      </c>
      <c r="I114" s="2"/>
      <c r="J114" s="2"/>
      <c r="K114" s="2"/>
    </row>
    <row r="115" spans="1:11" ht="14.25" hidden="1" thickTop="1" thickBot="1" x14ac:dyDescent="0.25">
      <c r="A115" s="40" t="s">
        <v>58</v>
      </c>
      <c r="F115" s="96">
        <v>43406</v>
      </c>
      <c r="G115" s="96">
        <v>44708.18</v>
      </c>
      <c r="H115" s="96">
        <v>46049.425400000007</v>
      </c>
      <c r="I115" s="2"/>
      <c r="J115" s="2"/>
      <c r="K115" s="2"/>
    </row>
    <row r="116" spans="1:11" ht="13.5" hidden="1" thickTop="1" x14ac:dyDescent="0.2">
      <c r="F116" s="10"/>
      <c r="G116" s="10"/>
      <c r="H116" s="10"/>
      <c r="I116" s="2"/>
      <c r="J116" s="2"/>
      <c r="K116" s="2"/>
    </row>
    <row r="117" spans="1:11" ht="13.5" hidden="1" thickTop="1" x14ac:dyDescent="0.2">
      <c r="A117" s="81"/>
      <c r="B117" s="2"/>
      <c r="C117" s="2"/>
      <c r="D117" s="2"/>
      <c r="E117" s="2"/>
      <c r="F117" s="19"/>
      <c r="G117" s="19"/>
      <c r="H117" s="19"/>
      <c r="I117" s="2"/>
      <c r="J117" s="2"/>
      <c r="K117" s="2"/>
    </row>
    <row r="118" spans="1:11" ht="13.5" hidden="1" thickTop="1" x14ac:dyDescent="0.2">
      <c r="A118" s="2" t="s">
        <v>59</v>
      </c>
      <c r="B118" s="2"/>
      <c r="C118" s="2"/>
      <c r="D118" s="2"/>
      <c r="E118" s="2"/>
      <c r="F118" s="19">
        <f>F115-F109</f>
        <v>7838</v>
      </c>
      <c r="G118" s="19">
        <f>G115-G109</f>
        <v>8073.1399999999994</v>
      </c>
      <c r="H118" s="19">
        <f>H115-H109</f>
        <v>8315.3342000000048</v>
      </c>
      <c r="I118" s="2"/>
      <c r="J118" s="2"/>
      <c r="K118" s="2"/>
    </row>
    <row r="119" spans="1:11" ht="13.5" hidden="1" thickTop="1" x14ac:dyDescent="0.2">
      <c r="A119" s="82" t="s">
        <v>60</v>
      </c>
      <c r="B119" s="83"/>
      <c r="C119" s="83"/>
      <c r="D119" s="83"/>
      <c r="E119" s="83"/>
      <c r="F119" s="24">
        <f>F113-F118</f>
        <v>14236</v>
      </c>
      <c r="G119" s="24">
        <f>G113-G118</f>
        <v>14663.080000000002</v>
      </c>
      <c r="H119" s="24">
        <f>H113-H118</f>
        <v>15102.972399999999</v>
      </c>
      <c r="I119" s="3"/>
      <c r="J119" s="2"/>
      <c r="K119" s="2"/>
    </row>
    <row r="120" spans="1:11" ht="13.5" hidden="1" thickTop="1" x14ac:dyDescent="0.2">
      <c r="A120" s="84" t="s">
        <v>61</v>
      </c>
      <c r="B120" s="85"/>
      <c r="C120" s="85"/>
      <c r="D120" s="85"/>
      <c r="E120" s="85"/>
      <c r="F120" s="2"/>
      <c r="G120" s="24"/>
      <c r="H120" s="2"/>
      <c r="I120" s="2"/>
      <c r="J120" s="2"/>
      <c r="K120" s="2"/>
    </row>
    <row r="121" spans="1:11" ht="13.5" thickTop="1" x14ac:dyDescent="0.2">
      <c r="A121" s="113" t="s">
        <v>85</v>
      </c>
      <c r="B121" s="2"/>
      <c r="C121" s="2"/>
      <c r="D121" s="2"/>
      <c r="E121" s="2"/>
      <c r="F121" s="19"/>
      <c r="G121" s="19"/>
      <c r="H121" s="19"/>
      <c r="I121" s="19"/>
      <c r="J121" s="19"/>
      <c r="K121" s="2"/>
    </row>
    <row r="122" spans="1:11" x14ac:dyDescent="0.2">
      <c r="A122" s="113" t="s">
        <v>86</v>
      </c>
      <c r="B122" s="2"/>
      <c r="C122" s="2"/>
      <c r="D122" s="2"/>
      <c r="E122" s="2"/>
      <c r="F122" s="19"/>
      <c r="G122" s="19" t="s">
        <v>13</v>
      </c>
      <c r="H122" s="19"/>
      <c r="I122" s="19"/>
      <c r="J122" s="19"/>
      <c r="K122" s="2"/>
    </row>
    <row r="123" spans="1:11" x14ac:dyDescent="0.2">
      <c r="A123" s="114" t="s">
        <v>87</v>
      </c>
      <c r="F123" s="86"/>
      <c r="G123" s="86"/>
      <c r="H123" s="86"/>
      <c r="I123" s="86"/>
      <c r="J123" s="86" t="s">
        <v>13</v>
      </c>
      <c r="K123" s="2"/>
    </row>
    <row r="124" spans="1:11" x14ac:dyDescent="0.2">
      <c r="A124" s="12"/>
      <c r="F124" s="86"/>
      <c r="G124" s="86"/>
      <c r="H124" s="86"/>
      <c r="I124" s="86"/>
      <c r="J124" s="86"/>
      <c r="K124" s="2"/>
    </row>
    <row r="125" spans="1:11" x14ac:dyDescent="0.2">
      <c r="A125" s="12"/>
      <c r="F125" s="155" t="s">
        <v>110</v>
      </c>
      <c r="G125" s="86"/>
      <c r="H125" s="164" t="s">
        <v>75</v>
      </c>
      <c r="I125" s="86"/>
      <c r="J125" s="86"/>
    </row>
    <row r="126" spans="1:11" x14ac:dyDescent="0.2">
      <c r="A126" s="162" t="s">
        <v>62</v>
      </c>
      <c r="B126" s="163"/>
      <c r="C126" s="163"/>
      <c r="D126" s="3"/>
      <c r="E126" s="3"/>
      <c r="F126" s="17" t="s">
        <v>63</v>
      </c>
      <c r="G126" s="8"/>
      <c r="H126" s="8" t="s">
        <v>111</v>
      </c>
      <c r="I126" s="3"/>
      <c r="J126" s="3" t="s">
        <v>113</v>
      </c>
    </row>
    <row r="127" spans="1:11" x14ac:dyDescent="0.2">
      <c r="B127" s="73" t="s">
        <v>64</v>
      </c>
      <c r="C127" s="3"/>
      <c r="D127" s="3"/>
      <c r="E127" s="3"/>
      <c r="F127" s="24">
        <f>ROUND((J82),0)</f>
        <v>0</v>
      </c>
      <c r="G127" s="24"/>
      <c r="H127" s="24">
        <f>ROUND((U82),0)</f>
        <v>0</v>
      </c>
      <c r="I127" s="3"/>
      <c r="J127" s="132"/>
    </row>
    <row r="128" spans="1:11" x14ac:dyDescent="0.2">
      <c r="A128" s="87"/>
      <c r="B128" s="73" t="s">
        <v>65</v>
      </c>
      <c r="C128" s="3"/>
      <c r="D128" s="3"/>
      <c r="E128" s="3"/>
      <c r="F128" s="24">
        <f>ROUND((J83),0)</f>
        <v>0</v>
      </c>
      <c r="G128" s="24"/>
      <c r="H128" s="24">
        <f>ROUND((U83),0)</f>
        <v>0</v>
      </c>
      <c r="I128" s="3"/>
      <c r="J128" s="132"/>
    </row>
    <row r="129" spans="1:19" x14ac:dyDescent="0.2">
      <c r="A129" s="87"/>
      <c r="B129" s="73" t="s">
        <v>66</v>
      </c>
      <c r="C129" s="3"/>
      <c r="D129" s="3"/>
      <c r="E129" s="3"/>
      <c r="F129" s="24">
        <f>ROUND((J84),0)</f>
        <v>0</v>
      </c>
      <c r="G129" s="24"/>
      <c r="H129" s="24"/>
      <c r="I129" s="3"/>
      <c r="J129" s="3"/>
    </row>
    <row r="130" spans="1:19" x14ac:dyDescent="0.2">
      <c r="A130" s="87"/>
      <c r="B130" s="73" t="s">
        <v>67</v>
      </c>
      <c r="C130" s="3"/>
      <c r="D130" s="3"/>
      <c r="E130" s="3"/>
      <c r="F130" s="24">
        <f>ROUND((J87+J90),0)</f>
        <v>0</v>
      </c>
      <c r="G130" s="24"/>
      <c r="H130" s="24"/>
      <c r="I130" s="3"/>
      <c r="J130" s="3"/>
    </row>
    <row r="131" spans="1:19" x14ac:dyDescent="0.2">
      <c r="A131" s="24"/>
      <c r="B131" s="73" t="s">
        <v>68</v>
      </c>
      <c r="C131" s="3"/>
      <c r="D131" s="3"/>
      <c r="E131" s="3"/>
      <c r="F131" s="24">
        <f>ROUND((J85),0)</f>
        <v>0</v>
      </c>
      <c r="G131" s="24"/>
      <c r="H131" s="24"/>
      <c r="I131" s="3"/>
      <c r="J131" s="3"/>
    </row>
    <row r="132" spans="1:19" x14ac:dyDescent="0.2">
      <c r="A132" s="3"/>
      <c r="B132" s="73" t="s">
        <v>23</v>
      </c>
      <c r="C132" s="3"/>
      <c r="D132" s="3"/>
      <c r="E132" s="3"/>
      <c r="F132" s="24">
        <f>ROUND((J86),0)</f>
        <v>0</v>
      </c>
      <c r="G132" s="24"/>
      <c r="H132" s="24"/>
      <c r="I132" s="3"/>
      <c r="J132" s="3"/>
      <c r="K132" s="88"/>
    </row>
    <row r="133" spans="1:19" x14ac:dyDescent="0.2">
      <c r="A133" s="3"/>
      <c r="B133" s="73" t="s">
        <v>69</v>
      </c>
      <c r="F133" s="24">
        <f>ROUND((J88),0)</f>
        <v>0</v>
      </c>
      <c r="G133" s="3"/>
      <c r="H133" s="3"/>
      <c r="I133" s="3"/>
      <c r="J133" s="3"/>
    </row>
    <row r="134" spans="1:19" ht="13.5" thickBot="1" x14ac:dyDescent="0.25">
      <c r="B134" s="73" t="s">
        <v>70</v>
      </c>
      <c r="F134" s="145">
        <f>ROUND(SUM(F127:F133),0)</f>
        <v>0</v>
      </c>
      <c r="G134" s="34"/>
      <c r="H134" s="144">
        <f>ROUND(SUM(H127:H133),0)</f>
        <v>0</v>
      </c>
    </row>
    <row r="135" spans="1:19" ht="13.5" thickTop="1" x14ac:dyDescent="0.2">
      <c r="B135" s="73" t="s">
        <v>109</v>
      </c>
      <c r="C135" s="154">
        <f>C95</f>
        <v>0</v>
      </c>
      <c r="F135" s="24">
        <f>ROUND((J95),0)</f>
        <v>0</v>
      </c>
      <c r="H135" s="3"/>
    </row>
    <row r="136" spans="1:19" ht="13.5" thickBot="1" x14ac:dyDescent="0.25">
      <c r="B136" s="73" t="s">
        <v>71</v>
      </c>
      <c r="F136" s="146">
        <f>ROUND((F135+F134),0)</f>
        <v>0</v>
      </c>
      <c r="H136" s="144">
        <f>ROUND(SUM(H134:H135),0)</f>
        <v>0</v>
      </c>
    </row>
    <row r="137" spans="1:19" ht="13.5" thickTop="1" x14ac:dyDescent="0.2">
      <c r="A137" s="42" t="s">
        <v>93</v>
      </c>
    </row>
    <row r="138" spans="1:19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9" x14ac:dyDescent="0.2">
      <c r="A139" s="89"/>
      <c r="B139" s="3"/>
      <c r="C139" s="3"/>
      <c r="D139" s="3"/>
      <c r="E139" s="3"/>
      <c r="F139" s="3"/>
      <c r="G139" s="3"/>
      <c r="H139" s="3"/>
      <c r="I139" s="3"/>
      <c r="J139" s="3"/>
      <c r="K139" s="3"/>
      <c r="S139" t="s">
        <v>13</v>
      </c>
    </row>
    <row r="140" spans="1:19" x14ac:dyDescent="0.2">
      <c r="A140" s="89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9" x14ac:dyDescent="0.2">
      <c r="A141" s="89"/>
      <c r="B141" s="3"/>
      <c r="C141" s="90"/>
      <c r="D141" s="24"/>
      <c r="E141" s="3"/>
      <c r="F141" s="24"/>
      <c r="G141" s="24"/>
      <c r="H141" s="24"/>
      <c r="I141" s="3"/>
      <c r="J141" s="24"/>
      <c r="K141" s="3"/>
    </row>
    <row r="142" spans="1:19" x14ac:dyDescent="0.2">
      <c r="A142" s="91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9" x14ac:dyDescent="0.2">
      <c r="A143" s="92"/>
      <c r="B143" s="93"/>
      <c r="C143" s="3"/>
      <c r="D143" s="3"/>
      <c r="E143" s="3"/>
      <c r="F143" s="3"/>
      <c r="G143" s="3"/>
      <c r="H143" s="3"/>
      <c r="I143" s="3"/>
      <c r="J143" s="3"/>
      <c r="K143" s="3"/>
    </row>
    <row r="144" spans="1:19" x14ac:dyDescent="0.2">
      <c r="A144" s="92"/>
      <c r="B144" s="9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x14ac:dyDescent="0.2">
      <c r="A145" s="92"/>
      <c r="B145" s="3"/>
      <c r="C145" s="3"/>
      <c r="D145" s="3"/>
      <c r="E145" s="3"/>
      <c r="F145" s="24"/>
      <c r="G145" s="24"/>
      <c r="H145" s="24"/>
      <c r="I145" s="3"/>
      <c r="J145" s="3"/>
      <c r="K145" s="3"/>
    </row>
    <row r="146" spans="1:11" x14ac:dyDescent="0.2">
      <c r="A146" s="94"/>
      <c r="B146" s="3"/>
      <c r="C146" s="3"/>
      <c r="D146" s="3"/>
      <c r="E146" s="3"/>
      <c r="F146" s="24"/>
      <c r="G146" s="24"/>
      <c r="H146" s="24"/>
      <c r="I146" s="3"/>
      <c r="J146" s="3"/>
      <c r="K146" s="3"/>
    </row>
    <row r="147" spans="1:11" x14ac:dyDescent="0.2">
      <c r="A147" s="95"/>
      <c r="B147" s="3"/>
      <c r="C147" s="3"/>
      <c r="D147" s="3"/>
      <c r="E147" s="3"/>
      <c r="F147" s="24"/>
      <c r="G147" s="24"/>
      <c r="H147" s="24"/>
      <c r="I147" s="24"/>
      <c r="J147" s="50"/>
      <c r="K147" s="3"/>
    </row>
    <row r="148" spans="1:11" x14ac:dyDescent="0.2">
      <c r="A148" s="95"/>
      <c r="B148" s="9"/>
      <c r="C148" s="9"/>
      <c r="D148" s="3"/>
      <c r="E148" s="3"/>
      <c r="F148" s="8"/>
      <c r="G148" s="8"/>
      <c r="H148" s="8"/>
      <c r="I148" s="3"/>
      <c r="J148" s="3"/>
      <c r="K148" s="3"/>
    </row>
    <row r="149" spans="1:11" x14ac:dyDescent="0.2">
      <c r="B149" s="71"/>
      <c r="C149" s="71"/>
      <c r="F149" s="48"/>
      <c r="G149" s="48"/>
      <c r="H149" s="48"/>
    </row>
    <row r="150" spans="1:11" x14ac:dyDescent="0.2">
      <c r="A150" s="40"/>
      <c r="F150" s="48"/>
      <c r="G150" s="48"/>
      <c r="H150" s="48"/>
    </row>
    <row r="151" spans="1:11" x14ac:dyDescent="0.2">
      <c r="A151" s="68"/>
      <c r="B151" s="68"/>
      <c r="C151" s="68"/>
      <c r="D151" s="68"/>
      <c r="E151" s="68"/>
    </row>
    <row r="152" spans="1:11" x14ac:dyDescent="0.2">
      <c r="A152" s="68"/>
      <c r="B152" s="68"/>
      <c r="C152" s="68"/>
      <c r="D152" s="68"/>
      <c r="E152" s="68"/>
    </row>
  </sheetData>
  <pageMargins left="0.3" right="0.25" top="0.36" bottom="0.27" header="0.5" footer="0.5"/>
  <pageSetup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 yr budget blank</vt:lpstr>
      <vt:lpstr>'3 yr budget blank'!Print_Area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dmpenr01</dc:creator>
  <cp:lastModifiedBy>Penrod,Diane Marie</cp:lastModifiedBy>
  <cp:lastPrinted>2013-02-06T14:21:28Z</cp:lastPrinted>
  <dcterms:created xsi:type="dcterms:W3CDTF">2013-01-16T14:06:44Z</dcterms:created>
  <dcterms:modified xsi:type="dcterms:W3CDTF">2018-05-21T12:48:45Z</dcterms:modified>
</cp:coreProperties>
</file>